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9936" windowHeight="8532" activeTab="3"/>
  </bookViews>
  <sheets>
    <sheet name="pickup" sheetId="1" r:id="rId1"/>
    <sheet name="грузовой ряд N1" sheetId="2" r:id="rId2"/>
    <sheet name="Patriot" sheetId="3" r:id="rId3"/>
    <sheet name="Hunter" sheetId="4" r:id="rId4"/>
  </sheets>
  <definedNames>
    <definedName name="_xlnm.Print_Area" localSheetId="0">'pickup'!$A$2:$M$40</definedName>
  </definedNames>
  <calcPr fullCalcOnLoad="1" refMode="R1C1"/>
</workbook>
</file>

<file path=xl/comments3.xml><?xml version="1.0" encoding="utf-8"?>
<comments xmlns="http://schemas.openxmlformats.org/spreadsheetml/2006/main">
  <authors>
    <author>mike</author>
  </authors>
  <commentList>
    <comment ref="C147" authorId="0">
      <text>
        <r>
          <rPr>
            <b/>
            <sz val="8"/>
            <rFont val="Tahoma"/>
            <family val="2"/>
          </rPr>
          <t>mike:</t>
        </r>
        <r>
          <rPr>
            <sz val="8"/>
            <rFont val="Tahoma"/>
            <family val="2"/>
          </rPr>
          <t xml:space="preserve">
Была доплата за откидные сиденья 4000 руб.</t>
        </r>
      </text>
    </comment>
    <comment ref="O147" authorId="0">
      <text>
        <r>
          <rPr>
            <b/>
            <sz val="8"/>
            <rFont val="Tahoma"/>
            <family val="2"/>
          </rPr>
          <t>mike:</t>
        </r>
        <r>
          <rPr>
            <sz val="8"/>
            <rFont val="Tahoma"/>
            <family val="2"/>
          </rPr>
          <t xml:space="preserve">
Розничная цена была на 25000 руб. выше + доплата за откидные сиденья 4000 руб.</t>
        </r>
      </text>
    </comment>
    <comment ref="K147" authorId="0">
      <text>
        <r>
          <rPr>
            <b/>
            <sz val="8"/>
            <rFont val="Tahoma"/>
            <family val="2"/>
          </rPr>
          <t>mike:</t>
        </r>
        <r>
          <rPr>
            <sz val="8"/>
            <rFont val="Tahoma"/>
            <family val="2"/>
          </rPr>
          <t xml:space="preserve">
Розничная цена была выше на 25000 руб.</t>
        </r>
      </text>
    </comment>
    <comment ref="E147" authorId="0">
      <text>
        <r>
          <rPr>
            <b/>
            <sz val="8"/>
            <rFont val="Tahoma"/>
            <family val="2"/>
          </rPr>
          <t>mike:</t>
        </r>
        <r>
          <rPr>
            <sz val="8"/>
            <rFont val="Tahoma"/>
            <family val="2"/>
          </rPr>
          <t xml:space="preserve">
Розничная цена была на 25000 руб. выше + доплата за откидные сиденья 4000 руб.</t>
        </r>
      </text>
    </comment>
  </commentList>
</comments>
</file>

<file path=xl/sharedStrings.xml><?xml version="1.0" encoding="utf-8"?>
<sst xmlns="http://schemas.openxmlformats.org/spreadsheetml/2006/main" count="1110" uniqueCount="259">
  <si>
    <t>Модель</t>
  </si>
  <si>
    <t>экстерьер</t>
  </si>
  <si>
    <t>+</t>
  </si>
  <si>
    <t>интерьер</t>
  </si>
  <si>
    <t>Отделка интерьера тканью</t>
  </si>
  <si>
    <t>комфорт</t>
  </si>
  <si>
    <t>Кондиционер</t>
  </si>
  <si>
    <t>Противотуманные фары (передние)</t>
  </si>
  <si>
    <t>Электростеклоподъемники передних дверей</t>
  </si>
  <si>
    <t>Окраска навесных элементов кузова (бамперы, молдинги) в цвет кузова</t>
  </si>
  <si>
    <t xml:space="preserve">Электропривод и обогрев зеркал заднего вида </t>
  </si>
  <si>
    <t>Формованные резиновые коврики на пол (от UAZ Patriot)</t>
  </si>
  <si>
    <t>Энергопоглощающие стекла (заднее - прозрачное с подогревом)</t>
  </si>
  <si>
    <t>Сигнализация</t>
  </si>
  <si>
    <t>1 Din CD ресивер, два динамика в передних дверях, антенна</t>
  </si>
  <si>
    <t>Штампованные колеса с окраской под металлик R16</t>
  </si>
  <si>
    <t>Электрический люк</t>
  </si>
  <si>
    <t>Шины 225/75 R16</t>
  </si>
  <si>
    <t>Вкладыш в грузовой отсек</t>
  </si>
  <si>
    <t>Крышка грузового отсека</t>
  </si>
  <si>
    <t>Пластиковые накладки периметра грузового отсека</t>
  </si>
  <si>
    <t>Двигатель инжекторный V=2,7 (128 л.с.) (ЗМЗ 40904.10) Евро-3</t>
  </si>
  <si>
    <t>двигатель/трансмиссия/подвеска</t>
  </si>
  <si>
    <t>Туннель пола с облицовками</t>
  </si>
  <si>
    <t>Облицовки передних  (типа UAZ Patriot)</t>
  </si>
  <si>
    <t>Электроблокировка дверей</t>
  </si>
  <si>
    <t>Литые колеса увеличенной грузоподъемности</t>
  </si>
  <si>
    <t>-</t>
  </si>
  <si>
    <t>Тент грузового отсека</t>
  </si>
  <si>
    <t>МДоход сквозной (в рублях) с 1.1.2011</t>
  </si>
  <si>
    <t>МДоходность сквозная (в %) с 1.1.2011</t>
  </si>
  <si>
    <t>Изменение Мдоходности (в %) к текущему уровню</t>
  </si>
  <si>
    <t>Подогрев сидений</t>
  </si>
  <si>
    <t>Шины 235/70R16</t>
  </si>
  <si>
    <t>Сиденья передние Daewon сборка Соллерс-Елабуга</t>
  </si>
  <si>
    <t>23632-132 Classic</t>
  </si>
  <si>
    <t>23632-232 Comfort+крышка</t>
  </si>
  <si>
    <t>23632-242 Comfort+кунг</t>
  </si>
  <si>
    <t>23632-343 Limited+кунг</t>
  </si>
  <si>
    <t>Газовые амортизаторы крышки (2 шт.)</t>
  </si>
  <si>
    <t>КУНГ грузового отсека</t>
  </si>
  <si>
    <t>грузовой отсек</t>
  </si>
  <si>
    <t>Зимний пакет (дополнительный отопитель, аккумулятор повышенной емкости)</t>
  </si>
  <si>
    <t>Управленческий номер модификации</t>
  </si>
  <si>
    <t>23632-132</t>
  </si>
  <si>
    <t>23632-232</t>
  </si>
  <si>
    <t>23632-333</t>
  </si>
  <si>
    <t>Модификация с индексом</t>
  </si>
  <si>
    <t>23632-0000132</t>
  </si>
  <si>
    <t>23632-0000232</t>
  </si>
  <si>
    <t>23632-0000333</t>
  </si>
  <si>
    <t>Наличие опций</t>
  </si>
  <si>
    <t>Стоимость доп. опций</t>
  </si>
  <si>
    <t>23632-134</t>
  </si>
  <si>
    <t>23632-0000134</t>
  </si>
  <si>
    <t>23632-134 Classic+тент</t>
  </si>
  <si>
    <t>23632-242</t>
  </si>
  <si>
    <t>23632-0000242</t>
  </si>
  <si>
    <t>23632-333 Limited+крышка</t>
  </si>
  <si>
    <t>23632-343</t>
  </si>
  <si>
    <t>23632-0000343</t>
  </si>
  <si>
    <t>Рекомендованная розничная цена ВР, с НДС от 01.01.11</t>
  </si>
  <si>
    <t>33036</t>
  </si>
  <si>
    <t>3909</t>
  </si>
  <si>
    <t>3741</t>
  </si>
  <si>
    <t>3962</t>
  </si>
  <si>
    <t>2206</t>
  </si>
  <si>
    <t>330365-310/330</t>
  </si>
  <si>
    <t>390945-310/330</t>
  </si>
  <si>
    <t>374195-310</t>
  </si>
  <si>
    <t>390995-310/330</t>
  </si>
  <si>
    <t>396255-310/330</t>
  </si>
  <si>
    <t>396295-316/336</t>
  </si>
  <si>
    <t>220695-310/330</t>
  </si>
  <si>
    <t>220695-310-04</t>
  </si>
  <si>
    <t>220695-333/353</t>
  </si>
  <si>
    <t>3303-65-0000310-00</t>
  </si>
  <si>
    <t>3909-45-0000310-00</t>
  </si>
  <si>
    <t>3741-95-0000340-00</t>
  </si>
  <si>
    <t>3909-95-0000310-00</t>
  </si>
  <si>
    <t>3962-55-0000310-00</t>
  </si>
  <si>
    <t>3962-95-0000316-00</t>
  </si>
  <si>
    <t>2206-95-0000310-00</t>
  </si>
  <si>
    <t>2206-95-0000310-04</t>
  </si>
  <si>
    <t>2206-95-0000333-00</t>
  </si>
  <si>
    <t>Металлическая платформа</t>
  </si>
  <si>
    <t>Тент</t>
  </si>
  <si>
    <t>Цельнометаллический кузов</t>
  </si>
  <si>
    <t>Кабина двудверная</t>
  </si>
  <si>
    <t>Кабина трехдверная</t>
  </si>
  <si>
    <t>Распашная(ые) дверь(и) задка</t>
  </si>
  <si>
    <t>Зеркала заднего вида, серийные</t>
  </si>
  <si>
    <t>Рулевое колесо серийное</t>
  </si>
  <si>
    <t>Передние сидения обычные (мест)</t>
  </si>
  <si>
    <t>Задние сиденья обычные (мест)</t>
  </si>
  <si>
    <t>Передние сиденья комфортабельные с подголовниками. (мест)</t>
  </si>
  <si>
    <t>Задние сиденья комфортабельные без подголовников (мест)</t>
  </si>
  <si>
    <t>Обивка салона мягкая</t>
  </si>
  <si>
    <t>"Серийный" привод стояночного тормоза</t>
  </si>
  <si>
    <t>Легкосъемный столик</t>
  </si>
  <si>
    <t>Дополнительный отопитель салона</t>
  </si>
  <si>
    <t>Инжекторный двигатель ЗМЗ-4091 (Евро-3)</t>
  </si>
  <si>
    <t>Антитоксичная система</t>
  </si>
  <si>
    <t>Радиатор штатный</t>
  </si>
  <si>
    <t>База 2300 мм.</t>
  </si>
  <si>
    <t>База 2550 мм.</t>
  </si>
  <si>
    <t>Колея 1465 мм.</t>
  </si>
  <si>
    <t>Мосты i=4,625</t>
  </si>
  <si>
    <t>Тормозная система: передние тормоза - дисковые, задние – барабанные</t>
  </si>
  <si>
    <t>Радиальные шины 225/75 R16</t>
  </si>
  <si>
    <t>Диски 16" ЕТ 40 с колпаками на задних и передних колесах</t>
  </si>
  <si>
    <t>Фланец ведущий ("глухарь") с колпаком</t>
  </si>
  <si>
    <t>Раздаточная коробка косозубая двухступенчатая, двурычажная</t>
  </si>
  <si>
    <t>Передняя подвеска рессорная</t>
  </si>
  <si>
    <t>3163  "Classic"</t>
  </si>
  <si>
    <t>3163-235 Comfort</t>
  </si>
  <si>
    <t>3163-344 Limited</t>
  </si>
  <si>
    <t>3163-154 Classic</t>
  </si>
  <si>
    <t>3163-264 Comfort</t>
  </si>
  <si>
    <t>3163-373 Limited</t>
  </si>
  <si>
    <t>31631-227 Comfort</t>
  </si>
  <si>
    <t>31631-336 Limited</t>
  </si>
  <si>
    <t>3163-125</t>
  </si>
  <si>
    <t>3163-235</t>
  </si>
  <si>
    <t>3163-344</t>
  </si>
  <si>
    <t>3163-154</t>
  </si>
  <si>
    <t>3163-264</t>
  </si>
  <si>
    <t>3163-373</t>
  </si>
  <si>
    <t>31631-227</t>
  </si>
  <si>
    <t>31631-336</t>
  </si>
  <si>
    <t>3163-00-0000125</t>
  </si>
  <si>
    <t>3163-00-0000235</t>
  </si>
  <si>
    <t>3163-00-0000344</t>
  </si>
  <si>
    <t>3163-00-0000154</t>
  </si>
  <si>
    <t>3163-00-0000264</t>
  </si>
  <si>
    <t>3163-00-0000373</t>
  </si>
  <si>
    <t>3163-10-0000227</t>
  </si>
  <si>
    <t>3163-10-0000336</t>
  </si>
  <si>
    <t>двигатель</t>
  </si>
  <si>
    <t>Двигатель инжекторный V=2,7 (128 л.с.) (ЗМЗ 409) 
Евро-3</t>
  </si>
  <si>
    <t>Двигатель дизельный Iveco F1A Евро-3</t>
  </si>
  <si>
    <t>Газобаллонное оборудование</t>
  </si>
  <si>
    <t>Газовый баллон 1шт, объемом 95 л. (торовый)</t>
  </si>
  <si>
    <t>Мягкий чехол запасного колеса</t>
  </si>
  <si>
    <t>Штампованные колесные диски с окраской под металлик R16 с шинами 225/75 R16</t>
  </si>
  <si>
    <t>Контейнер запасного колеса (пластик) в цвет кузова (без логотипа)</t>
  </si>
  <si>
    <t>Легкосплавные колесные диски R16 c шинами 235/70R16</t>
  </si>
  <si>
    <t xml:space="preserve">Энергопоглощающие стекла </t>
  </si>
  <si>
    <t>Дуги багажника</t>
  </si>
  <si>
    <t>Шильдик "PATRIOT"</t>
  </si>
  <si>
    <t>Объемные шильдики с эффектом металличских букв Limited</t>
  </si>
  <si>
    <t>Отделка интерьера велюром</t>
  </si>
  <si>
    <t>Формованные резиновые коврики на пол</t>
  </si>
  <si>
    <t>Коврик в багажник</t>
  </si>
  <si>
    <t>Сетка в багажник</t>
  </si>
  <si>
    <t>Электропривод и обогрев зеркал заднего вида</t>
  </si>
  <si>
    <t>1 Din магнитола, два динамика в передних дверях, антенна</t>
  </si>
  <si>
    <t>ABS</t>
  </si>
  <si>
    <t>Люк крыши с электроприводом</t>
  </si>
  <si>
    <t>Зимний пакет (дополнительный отопитель, подогрев передних сидений, аккумулятор повышенной емкости)</t>
  </si>
  <si>
    <t>Запасное колесо с штампованным диском</t>
  </si>
  <si>
    <t>Шторка в багажном отделении</t>
  </si>
  <si>
    <t>Откидные сиденья в багажном отделении</t>
  </si>
  <si>
    <t xml:space="preserve">Снижение маржинального дохода </t>
  </si>
  <si>
    <t>розничная цена в текущих ценах</t>
  </si>
  <si>
    <t>комментарии</t>
  </si>
  <si>
    <t>нет АБС</t>
  </si>
  <si>
    <t>нет зимнего пакета</t>
  </si>
  <si>
    <t>розничная цена с 1.1.2011</t>
  </si>
  <si>
    <t xml:space="preserve"> с парктроником</t>
  </si>
  <si>
    <t>model mix 2011</t>
  </si>
  <si>
    <t>Предложение ДЭ</t>
  </si>
  <si>
    <t>Доплата за допопции</t>
  </si>
  <si>
    <t>Цена с учетом  допопций, руб (с НДС)</t>
  </si>
  <si>
    <t>Евро-0</t>
  </si>
  <si>
    <t>Евро-3 бензин</t>
  </si>
  <si>
    <t>Евро-3 дизель</t>
  </si>
  <si>
    <t>МВД</t>
  </si>
  <si>
    <t>крыша, мотор УМЗ 2.45, Евро-0</t>
  </si>
  <si>
    <t>крыша мотор УМЗ 2.89, Евро-0</t>
  </si>
  <si>
    <t>тент мотор УМЗ 2.89, Евро-0</t>
  </si>
  <si>
    <t>Крыша (ЗМЗ-4091), , Евро-3</t>
  </si>
  <si>
    <t>Тент (ЗМЗ-4091), , Евро-3</t>
  </si>
  <si>
    <t>Крыша, дизель</t>
  </si>
  <si>
    <t>Тент, дизель</t>
  </si>
  <si>
    <t>Крыша</t>
  </si>
  <si>
    <t>315142-012</t>
  </si>
  <si>
    <t>315192-017</t>
  </si>
  <si>
    <t>315192-617</t>
  </si>
  <si>
    <t>315196-035</t>
  </si>
  <si>
    <t>315196-130</t>
  </si>
  <si>
    <t>315148-055</t>
  </si>
  <si>
    <t>315148-156</t>
  </si>
  <si>
    <t>315196-015-11</t>
  </si>
  <si>
    <t>315196-015-21</t>
  </si>
  <si>
    <t>315142-0000012</t>
  </si>
  <si>
    <t>315192-0000017</t>
  </si>
  <si>
    <t>315192-0000617</t>
  </si>
  <si>
    <t>315196-0000035</t>
  </si>
  <si>
    <t>315196-0000130</t>
  </si>
  <si>
    <t>315148-0000055</t>
  </si>
  <si>
    <t>315148-0000156</t>
  </si>
  <si>
    <t>315196-000015-011</t>
  </si>
  <si>
    <t>315196-000015-021</t>
  </si>
  <si>
    <t>Тентованный кузов</t>
  </si>
  <si>
    <t>"Мягкая" подвеска кузова (резиновые подушки пр-ва Саранск)</t>
  </si>
  <si>
    <t>Окраска цветами металлик</t>
  </si>
  <si>
    <t>Окраска эмалями неметаллик (Айзенманн)</t>
  </si>
  <si>
    <t>Передний и задний бампер металл. (серийный)</t>
  </si>
  <si>
    <t>Передний и задний бампер металл. (сертификационный)</t>
  </si>
  <si>
    <t>Передний бампер металл. (сертификационный)</t>
  </si>
  <si>
    <t xml:space="preserve">Задний бампер 315195 (пластиковый) </t>
  </si>
  <si>
    <t>Буксировочная проушина на раме (задняя)</t>
  </si>
  <si>
    <t>Буксировочные крюки на бампере</t>
  </si>
  <si>
    <t>Буксирная проушина задняя с пальцем</t>
  </si>
  <si>
    <t>Распашная дверь багажника</t>
  </si>
  <si>
    <t xml:space="preserve">Задний борт </t>
  </si>
  <si>
    <t>Упор капота 469-8407034</t>
  </si>
  <si>
    <t>Накладки петель дверей</t>
  </si>
  <si>
    <t>Зеркала заднего вида</t>
  </si>
  <si>
    <t>Гидрокорректор фар</t>
  </si>
  <si>
    <t>Двигатель ЗМЗ-402 Евро-0 (2.45 л)</t>
  </si>
  <si>
    <t>Двигатель ЗМЗ-410 Евро-0 (2.89 л)</t>
  </si>
  <si>
    <t>Инжекторный двигатель ЗМЗ-4091 (Евро 3)</t>
  </si>
  <si>
    <t xml:space="preserve">Дизельный двигатель ЗМЗ-5143 (Евро 3) </t>
  </si>
  <si>
    <t>База 2380 мм</t>
  </si>
  <si>
    <t>Колея 1465 мм</t>
  </si>
  <si>
    <t>Колея 1445 мм</t>
  </si>
  <si>
    <t>Сцепление диафрагменное</t>
  </si>
  <si>
    <t>КПП 4-ст. АДС или УАЗ</t>
  </si>
  <si>
    <t>КПП 5-ст. Dymos</t>
  </si>
  <si>
    <t>Мосты гибридные (4.625)</t>
  </si>
  <si>
    <t>Мосты Тимкен</t>
  </si>
  <si>
    <t xml:space="preserve">Передние тормоза - дисковые, задние - барабанные </t>
  </si>
  <si>
    <t>Передние и задние тормоза барабанные</t>
  </si>
  <si>
    <t>Фланец ведущий "глухарь"</t>
  </si>
  <si>
    <t>РК косозубая, двухрычажная</t>
  </si>
  <si>
    <t>РК косозубая, однорычажная</t>
  </si>
  <si>
    <t>"Напольный" привод стояночного тормоза</t>
  </si>
  <si>
    <t>Передняя подвеска пружинная</t>
  </si>
  <si>
    <t>Штампованные колесные диски ET+22мм</t>
  </si>
  <si>
    <t>Штампованные колесные диски ET+40мм с окраской под металлик</t>
  </si>
  <si>
    <t xml:space="preserve">Легкосплавные колесные диски </t>
  </si>
  <si>
    <t>Шины  225/75R16</t>
  </si>
  <si>
    <t>Панель приборов типа 469 без пластиковой накладки</t>
  </si>
  <si>
    <t>Рулевое колесо ИКАР LTD и подрулевые переключатели типа 3160</t>
  </si>
  <si>
    <t>Гидроусилитель руля</t>
  </si>
  <si>
    <t>Прикуриватель</t>
  </si>
  <si>
    <t>Сиденья семейства 469</t>
  </si>
  <si>
    <t>Сиденья комфортабельные (пять мест), трехместное сиденье без подголовников</t>
  </si>
  <si>
    <t>Обивка сидений на моющейся основе</t>
  </si>
  <si>
    <t>Обивка дверей и центральных стоек моющаяся*</t>
  </si>
  <si>
    <t>Покрытие пола  моющееся*</t>
  </si>
  <si>
    <t xml:space="preserve">Шумоизоляция пола </t>
  </si>
  <si>
    <t xml:space="preserve">Поручни в салоне 31514 </t>
  </si>
  <si>
    <t>Ремни безопасности</t>
  </si>
  <si>
    <t>Держатель запасного колеса под штампованный диск</t>
  </si>
  <si>
    <t>+ДИС</t>
  </si>
  <si>
    <t>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</si>
</sst>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"/>
    <numFmt numFmtId="171" formatCode="0.000"/>
    <numFmt numFmtId="172" formatCode="#,##0_р_."/>
    <numFmt numFmtId="173" formatCode="#,##0&quot;р.&quot;"/>
  </numFmts>
  <fonts count="57">
    <font>
      <sz val="10"/>
      <name val="Arial Cyr"/>
      <family val="0"/>
    </font>
    <font>
      <sz val="10"/>
      <color indexed="8"/>
      <name val="Times New Roman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"/>
      <family val="2"/>
    </font>
    <font>
      <sz val="12"/>
      <color indexed="9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/>
    </xf>
    <xf numFmtId="0" fontId="7" fillId="0" borderId="15" xfId="0" applyFont="1" applyFill="1" applyBorder="1" applyAlignment="1" applyProtection="1">
      <alignment horizontal="center" vertical="center" wrapText="1" shrinkToFit="1"/>
      <protection/>
    </xf>
    <xf numFmtId="0" fontId="7" fillId="0" borderId="16" xfId="0" applyFont="1" applyFill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left" vertical="center" indent="4"/>
      <protection/>
    </xf>
    <xf numFmtId="0" fontId="7" fillId="0" borderId="19" xfId="0" applyFont="1" applyBorder="1" applyAlignment="1" applyProtection="1">
      <alignment horizontal="center"/>
      <protection/>
    </xf>
    <xf numFmtId="4" fontId="7" fillId="0" borderId="2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4" fontId="7" fillId="0" borderId="22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4" fontId="7" fillId="0" borderId="21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18" xfId="0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/>
      <protection/>
    </xf>
    <xf numFmtId="49" fontId="7" fillId="0" borderId="31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10" fillId="0" borderId="42" xfId="0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vertical="center"/>
      <protection/>
    </xf>
    <xf numFmtId="0" fontId="10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3" fontId="7" fillId="0" borderId="17" xfId="0" applyNumberFormat="1" applyFont="1" applyFill="1" applyBorder="1" applyAlignment="1" applyProtection="1">
      <alignment horizontal="center" vertical="center" wrapText="1" shrinkToFit="1"/>
      <protection/>
    </xf>
    <xf numFmtId="3" fontId="7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9" xfId="0" applyFont="1" applyFill="1" applyBorder="1" applyAlignment="1" applyProtection="1">
      <alignment horizontal="center" vertical="center" wrapText="1" shrinkToFit="1"/>
      <protection/>
    </xf>
    <xf numFmtId="3" fontId="7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47" xfId="0" applyFont="1" applyFill="1" applyBorder="1" applyAlignment="1" applyProtection="1">
      <alignment horizontal="center" vertical="center" wrapText="1" shrinkToFit="1"/>
      <protection/>
    </xf>
    <xf numFmtId="3" fontId="7" fillId="0" borderId="39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wrapText="1" shrinkToFit="1"/>
      <protection/>
    </xf>
    <xf numFmtId="3" fontId="7" fillId="0" borderId="22" xfId="0" applyNumberFormat="1" applyFont="1" applyFill="1" applyBorder="1" applyAlignment="1" applyProtection="1">
      <alignment horizontal="center" wrapText="1" shrinkToFit="1"/>
      <protection/>
    </xf>
    <xf numFmtId="0" fontId="7" fillId="0" borderId="19" xfId="0" applyFont="1" applyFill="1" applyBorder="1" applyAlignment="1" applyProtection="1">
      <alignment horizontal="center" wrapText="1" shrinkToFit="1"/>
      <protection/>
    </xf>
    <xf numFmtId="3" fontId="7" fillId="0" borderId="20" xfId="0" applyNumberFormat="1" applyFont="1" applyFill="1" applyBorder="1" applyAlignment="1" applyProtection="1">
      <alignment horizontal="center" wrapText="1" shrinkToFit="1"/>
      <protection/>
    </xf>
    <xf numFmtId="0" fontId="7" fillId="0" borderId="29" xfId="0" applyFont="1" applyFill="1" applyBorder="1" applyAlignment="1" applyProtection="1">
      <alignment horizontal="center" wrapText="1" shrinkToFit="1"/>
      <protection/>
    </xf>
    <xf numFmtId="3" fontId="7" fillId="0" borderId="47" xfId="0" applyNumberFormat="1" applyFont="1" applyFill="1" applyBorder="1" applyAlignment="1" applyProtection="1">
      <alignment horizontal="center" wrapText="1" shrinkToFit="1"/>
      <protection/>
    </xf>
    <xf numFmtId="0" fontId="7" fillId="0" borderId="47" xfId="0" applyFont="1" applyFill="1" applyBorder="1" applyAlignment="1" applyProtection="1">
      <alignment horizontal="center" wrapText="1" shrinkToFit="1"/>
      <protection/>
    </xf>
    <xf numFmtId="3" fontId="7" fillId="0" borderId="39" xfId="0" applyNumberFormat="1" applyFont="1" applyFill="1" applyBorder="1" applyAlignment="1" applyProtection="1">
      <alignment horizontal="center" wrapText="1" shrinkToFit="1"/>
      <protection/>
    </xf>
    <xf numFmtId="0" fontId="7" fillId="0" borderId="48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47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0" fillId="0" borderId="39" xfId="0" applyFont="1" applyFill="1" applyBorder="1" applyAlignment="1" applyProtection="1">
      <alignment horizontal="center"/>
      <protection locked="0"/>
    </xf>
    <xf numFmtId="0" fontId="10" fillId="0" borderId="37" xfId="0" applyFont="1" applyFill="1" applyBorder="1" applyAlignment="1" applyProtection="1">
      <alignment horizontal="center"/>
      <protection locked="0"/>
    </xf>
    <xf numFmtId="0" fontId="10" fillId="32" borderId="47" xfId="0" applyFont="1" applyFill="1" applyBorder="1" applyAlignment="1" applyProtection="1">
      <alignment horizontal="center"/>
      <protection/>
    </xf>
    <xf numFmtId="0" fontId="10" fillId="32" borderId="47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wrapText="1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 locked="0"/>
    </xf>
    <xf numFmtId="0" fontId="10" fillId="0" borderId="50" xfId="0" applyFont="1" applyFill="1" applyBorder="1" applyAlignment="1" applyProtection="1">
      <alignment horizontal="center"/>
      <protection locked="0"/>
    </xf>
    <xf numFmtId="0" fontId="10" fillId="0" borderId="5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4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wrapText="1" shrinkToFit="1"/>
      <protection/>
    </xf>
    <xf numFmtId="0" fontId="7" fillId="0" borderId="17" xfId="0" applyFont="1" applyFill="1" applyBorder="1" applyAlignment="1" applyProtection="1">
      <alignment horizontal="center" wrapText="1" shrinkToFit="1"/>
      <protection/>
    </xf>
    <xf numFmtId="0" fontId="7" fillId="0" borderId="14" xfId="0" applyFont="1" applyFill="1" applyBorder="1" applyAlignment="1" applyProtection="1">
      <alignment horizontal="center" wrapText="1" shrinkToFit="1"/>
      <protection/>
    </xf>
    <xf numFmtId="0" fontId="7" fillId="0" borderId="0" xfId="0" applyFont="1" applyBorder="1" applyAlignment="1" applyProtection="1">
      <alignment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wrapText="1" shrinkToFit="1"/>
      <protection/>
    </xf>
    <xf numFmtId="0" fontId="7" fillId="0" borderId="22" xfId="0" applyFont="1" applyFill="1" applyBorder="1" applyAlignment="1" applyProtection="1">
      <alignment wrapText="1" shrinkToFit="1"/>
      <protection/>
    </xf>
    <xf numFmtId="0" fontId="7" fillId="0" borderId="19" xfId="0" applyFont="1" applyFill="1" applyBorder="1" applyAlignment="1" applyProtection="1">
      <alignment wrapText="1" shrinkToFit="1"/>
      <protection/>
    </xf>
    <xf numFmtId="0" fontId="7" fillId="0" borderId="2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48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39" xfId="0" applyFont="1" applyBorder="1" applyAlignment="1" applyProtection="1">
      <alignment/>
      <protection locked="0"/>
    </xf>
    <xf numFmtId="49" fontId="7" fillId="0" borderId="46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49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4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3" fontId="10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9" fontId="10" fillId="0" borderId="0" xfId="57" applyFont="1" applyBorder="1" applyAlignment="1" applyProtection="1">
      <alignment/>
      <protection/>
    </xf>
    <xf numFmtId="9" fontId="14" fillId="0" borderId="0" xfId="57" applyFont="1" applyFill="1" applyBorder="1" applyAlignment="1" applyProtection="1">
      <alignment/>
      <protection/>
    </xf>
    <xf numFmtId="9" fontId="8" fillId="0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170" fontId="2" fillId="4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5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7" fillId="0" borderId="56" xfId="0" applyFont="1" applyFill="1" applyBorder="1" applyAlignment="1" applyProtection="1">
      <alignment horizontal="center" wrapText="1" shrinkToFit="1"/>
      <protection/>
    </xf>
    <xf numFmtId="0" fontId="7" fillId="0" borderId="57" xfId="0" applyFont="1" applyFill="1" applyBorder="1" applyAlignment="1" applyProtection="1">
      <alignment wrapText="1" shrinkToFit="1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7" fillId="0" borderId="0" xfId="0" applyNumberFormat="1" applyFont="1" applyFill="1" applyAlignment="1" applyProtection="1">
      <alignment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3" fontId="18" fillId="0" borderId="56" xfId="0" applyNumberFormat="1" applyFont="1" applyFill="1" applyBorder="1" applyAlignment="1" applyProtection="1">
      <alignment horizontal="center" vertical="center" wrapText="1"/>
      <protection/>
    </xf>
    <xf numFmtId="0" fontId="18" fillId="0" borderId="56" xfId="0" applyFont="1" applyFill="1" applyBorder="1" applyAlignment="1" applyProtection="1">
      <alignment horizontal="center" vertical="center" wrapText="1"/>
      <protection/>
    </xf>
    <xf numFmtId="3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42" xfId="0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3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/>
      <protection/>
    </xf>
    <xf numFmtId="0" fontId="19" fillId="0" borderId="22" xfId="0" applyFont="1" applyFill="1" applyBorder="1" applyAlignment="1" applyProtection="1">
      <alignment/>
      <protection/>
    </xf>
    <xf numFmtId="49" fontId="7" fillId="0" borderId="48" xfId="0" applyNumberFormat="1" applyFont="1" applyFill="1" applyBorder="1" applyAlignment="1" applyProtection="1">
      <alignment horizontal="left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7" fillId="0" borderId="49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0" fillId="33" borderId="47" xfId="0" applyFont="1" applyFill="1" applyBorder="1" applyAlignment="1" applyProtection="1">
      <alignment horizontal="center"/>
      <protection locked="0"/>
    </xf>
    <xf numFmtId="3" fontId="10" fillId="0" borderId="39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 vertical="center" wrapText="1" shrinkToFit="1"/>
      <protection/>
    </xf>
    <xf numFmtId="0" fontId="7" fillId="0" borderId="54" xfId="0" applyFont="1" applyFill="1" applyBorder="1" applyAlignment="1" applyProtection="1">
      <alignment horizontal="center" vertical="center" wrapText="1" shrinkToFit="1"/>
      <protection/>
    </xf>
    <xf numFmtId="0" fontId="7" fillId="0" borderId="58" xfId="0" applyFont="1" applyFill="1" applyBorder="1" applyAlignment="1" applyProtection="1">
      <alignment horizontal="center" vertical="center" wrapText="1" shrinkToFit="1"/>
      <protection/>
    </xf>
    <xf numFmtId="0" fontId="7" fillId="0" borderId="60" xfId="0" applyFont="1" applyFill="1" applyBorder="1" applyAlignment="1" applyProtection="1">
      <alignment horizontal="center" vertical="center" wrapText="1" shrinkToFit="1"/>
      <protection/>
    </xf>
    <xf numFmtId="0" fontId="7" fillId="0" borderId="30" xfId="0" applyFont="1" applyFill="1" applyBorder="1" applyAlignment="1" applyProtection="1">
      <alignment horizontal="center" vertical="center" wrapText="1" shrinkToFit="1"/>
      <protection/>
    </xf>
    <xf numFmtId="0" fontId="7" fillId="0" borderId="39" xfId="0" applyFont="1" applyFill="1" applyBorder="1" applyAlignment="1" applyProtection="1">
      <alignment horizontal="center" vertical="center" wrapText="1" shrinkToFit="1"/>
      <protection/>
    </xf>
    <xf numFmtId="0" fontId="7" fillId="0" borderId="29" xfId="0" applyFont="1" applyFill="1" applyBorder="1" applyAlignment="1" applyProtection="1">
      <alignment horizontal="center" vertical="center" wrapText="1" shrinkToFit="1"/>
      <protection/>
    </xf>
    <xf numFmtId="0" fontId="7" fillId="0" borderId="37" xfId="0" applyFont="1" applyFill="1" applyBorder="1" applyAlignment="1" applyProtection="1">
      <alignment horizontal="center" vertical="center" wrapText="1" shrinkToFit="1"/>
      <protection/>
    </xf>
    <xf numFmtId="3" fontId="7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3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37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47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52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54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58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53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6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53" xfId="0" applyFont="1" applyFill="1" applyBorder="1" applyAlignment="1" applyProtection="1">
      <alignment horizontal="center" vertical="center" wrapText="1" shrinkToFit="1"/>
      <protection/>
    </xf>
    <xf numFmtId="0" fontId="7" fillId="0" borderId="47" xfId="0" applyFont="1" applyFill="1" applyBorder="1" applyAlignment="1" applyProtection="1">
      <alignment horizontal="center" vertical="center" wrapText="1" shrinkToFit="1"/>
      <protection/>
    </xf>
    <xf numFmtId="0" fontId="7" fillId="0" borderId="47" xfId="0" applyFont="1" applyFill="1" applyBorder="1" applyAlignment="1" applyProtection="1">
      <alignment horizontal="center" vertical="center" textRotation="90" wrapText="1"/>
      <protection/>
    </xf>
    <xf numFmtId="0" fontId="7" fillId="0" borderId="39" xfId="0" applyFont="1" applyFill="1" applyBorder="1" applyAlignment="1" applyProtection="1">
      <alignment horizontal="center" vertical="center" textRotation="90" wrapText="1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9" xfId="0" applyFont="1" applyFill="1" applyBorder="1" applyAlignment="1" applyProtection="1">
      <alignment horizontal="center" vertical="center" textRotation="90" wrapText="1"/>
      <protection/>
    </xf>
    <xf numFmtId="3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17" fillId="0" borderId="54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5" sqref="E5:F5"/>
    </sheetView>
  </sheetViews>
  <sheetFormatPr defaultColWidth="9.125" defaultRowHeight="12.75" outlineLevelRow="1"/>
  <cols>
    <col min="1" max="1" width="3.625" style="48" customWidth="1"/>
    <col min="2" max="2" width="53.625" style="48" customWidth="1"/>
    <col min="3" max="3" width="8.625" style="48" customWidth="1"/>
    <col min="4" max="4" width="10.625" style="48" customWidth="1"/>
    <col min="5" max="5" width="8.625" style="48" customWidth="1"/>
    <col min="6" max="6" width="10.625" style="48" customWidth="1"/>
    <col min="7" max="7" width="8.625" style="48" customWidth="1"/>
    <col min="8" max="8" width="10.625" style="48" customWidth="1"/>
    <col min="9" max="9" width="8.625" style="48" hidden="1" customWidth="1"/>
    <col min="10" max="10" width="10.625" style="48" hidden="1" customWidth="1"/>
    <col min="11" max="11" width="8.625" style="48" customWidth="1"/>
    <col min="12" max="12" width="10.875" style="48" customWidth="1"/>
    <col min="13" max="13" width="8.625" style="48" hidden="1" customWidth="1"/>
    <col min="14" max="14" width="10.875" style="48" hidden="1" customWidth="1"/>
    <col min="15" max="16384" width="9.125" style="48" customWidth="1"/>
  </cols>
  <sheetData>
    <row r="1" spans="3:13" s="4" customFormat="1" ht="6.75" customHeight="1" thickBot="1">
      <c r="C1" s="5"/>
      <c r="D1" s="5"/>
      <c r="E1" s="5"/>
      <c r="F1" s="5"/>
      <c r="G1" s="5"/>
      <c r="H1" s="5"/>
      <c r="I1" s="6"/>
      <c r="J1" s="6"/>
      <c r="K1" s="6"/>
      <c r="L1" s="6"/>
      <c r="M1" s="6"/>
    </row>
    <row r="2" spans="1:14" s="9" customFormat="1" ht="42" customHeight="1">
      <c r="A2" s="7"/>
      <c r="B2" s="8" t="s">
        <v>0</v>
      </c>
      <c r="C2" s="228" t="s">
        <v>35</v>
      </c>
      <c r="D2" s="229"/>
      <c r="E2" s="226" t="s">
        <v>55</v>
      </c>
      <c r="F2" s="227"/>
      <c r="G2" s="226" t="s">
        <v>36</v>
      </c>
      <c r="H2" s="227"/>
      <c r="I2" s="226" t="s">
        <v>37</v>
      </c>
      <c r="J2" s="227"/>
      <c r="K2" s="226" t="s">
        <v>58</v>
      </c>
      <c r="L2" s="227"/>
      <c r="M2" s="228" t="s">
        <v>38</v>
      </c>
      <c r="N2" s="227"/>
    </row>
    <row r="3" spans="2:14" s="10" customFormat="1" ht="30" customHeight="1">
      <c r="B3" s="11" t="s">
        <v>43</v>
      </c>
      <c r="C3" s="232" t="s">
        <v>44</v>
      </c>
      <c r="D3" s="233"/>
      <c r="E3" s="230" t="s">
        <v>53</v>
      </c>
      <c r="F3" s="231"/>
      <c r="G3" s="230" t="s">
        <v>45</v>
      </c>
      <c r="H3" s="231"/>
      <c r="I3" s="230" t="s">
        <v>56</v>
      </c>
      <c r="J3" s="231"/>
      <c r="K3" s="230" t="s">
        <v>46</v>
      </c>
      <c r="L3" s="231"/>
      <c r="M3" s="232" t="s">
        <v>59</v>
      </c>
      <c r="N3" s="231"/>
    </row>
    <row r="4" spans="2:14" s="10" customFormat="1" ht="30" customHeight="1" hidden="1" outlineLevel="1">
      <c r="B4" s="12" t="s">
        <v>47</v>
      </c>
      <c r="C4" s="232" t="s">
        <v>48</v>
      </c>
      <c r="D4" s="233"/>
      <c r="E4" s="230" t="s">
        <v>54</v>
      </c>
      <c r="F4" s="231"/>
      <c r="G4" s="230" t="s">
        <v>49</v>
      </c>
      <c r="H4" s="231"/>
      <c r="I4" s="230" t="s">
        <v>57</v>
      </c>
      <c r="J4" s="231"/>
      <c r="K4" s="230" t="s">
        <v>50</v>
      </c>
      <c r="L4" s="231"/>
      <c r="M4" s="232" t="s">
        <v>60</v>
      </c>
      <c r="N4" s="231"/>
    </row>
    <row r="5" spans="2:14" s="3" customFormat="1" ht="30" customHeight="1" collapsed="1">
      <c r="B5" s="2" t="s">
        <v>61</v>
      </c>
      <c r="C5" s="234">
        <v>497000</v>
      </c>
      <c r="D5" s="236"/>
      <c r="E5" s="237">
        <v>512000</v>
      </c>
      <c r="F5" s="235"/>
      <c r="G5" s="237">
        <v>537000</v>
      </c>
      <c r="H5" s="235"/>
      <c r="I5" s="237">
        <v>547000</v>
      </c>
      <c r="J5" s="235"/>
      <c r="K5" s="237">
        <v>577000</v>
      </c>
      <c r="L5" s="235"/>
      <c r="M5" s="234">
        <v>570000</v>
      </c>
      <c r="N5" s="235"/>
    </row>
    <row r="6" spans="2:14" s="10" customFormat="1" ht="30" customHeight="1" thickBot="1">
      <c r="B6" s="13"/>
      <c r="C6" s="14" t="s">
        <v>51</v>
      </c>
      <c r="D6" s="15" t="s">
        <v>52</v>
      </c>
      <c r="E6" s="16" t="s">
        <v>51</v>
      </c>
      <c r="F6" s="17" t="s">
        <v>52</v>
      </c>
      <c r="G6" s="16" t="s">
        <v>51</v>
      </c>
      <c r="H6" s="17" t="s">
        <v>52</v>
      </c>
      <c r="I6" s="16" t="s">
        <v>51</v>
      </c>
      <c r="J6" s="17" t="s">
        <v>52</v>
      </c>
      <c r="K6" s="16" t="s">
        <v>51</v>
      </c>
      <c r="L6" s="17" t="s">
        <v>52</v>
      </c>
      <c r="M6" s="14" t="s">
        <v>51</v>
      </c>
      <c r="N6" s="17" t="s">
        <v>52</v>
      </c>
    </row>
    <row r="7" spans="2:14" s="18" customFormat="1" ht="3" customHeight="1" thickBot="1">
      <c r="B7" s="19"/>
      <c r="C7" s="20"/>
      <c r="D7" s="21"/>
      <c r="E7" s="22"/>
      <c r="F7" s="23"/>
      <c r="G7" s="22"/>
      <c r="H7" s="23"/>
      <c r="I7" s="22"/>
      <c r="J7" s="24"/>
      <c r="K7" s="25"/>
      <c r="L7" s="26"/>
      <c r="M7" s="27"/>
      <c r="N7" s="26"/>
    </row>
    <row r="8" spans="2:14" s="28" customFormat="1" ht="15.75" customHeight="1" thickBot="1">
      <c r="B8" s="29" t="s">
        <v>22</v>
      </c>
      <c r="C8" s="64"/>
      <c r="D8" s="65"/>
      <c r="E8" s="65"/>
      <c r="F8" s="65"/>
      <c r="G8" s="65"/>
      <c r="H8" s="65"/>
      <c r="I8" s="65"/>
      <c r="J8" s="65"/>
      <c r="K8" s="65"/>
      <c r="L8" s="66"/>
      <c r="M8" s="65"/>
      <c r="N8" s="66"/>
    </row>
    <row r="9" spans="1:14" s="28" customFormat="1" ht="26.25" customHeight="1" thickBot="1">
      <c r="A9" s="10">
        <v>1</v>
      </c>
      <c r="B9" s="30" t="s">
        <v>21</v>
      </c>
      <c r="C9" s="31" t="s">
        <v>2</v>
      </c>
      <c r="D9" s="49"/>
      <c r="E9" s="32" t="s">
        <v>2</v>
      </c>
      <c r="F9" s="50"/>
      <c r="G9" s="32" t="s">
        <v>2</v>
      </c>
      <c r="H9" s="50"/>
      <c r="I9" s="32" t="s">
        <v>2</v>
      </c>
      <c r="J9" s="50"/>
      <c r="K9" s="32" t="s">
        <v>2</v>
      </c>
      <c r="L9" s="50"/>
      <c r="M9" s="31" t="s">
        <v>2</v>
      </c>
      <c r="N9" s="51"/>
    </row>
    <row r="10" spans="2:14" s="28" customFormat="1" ht="15.75" customHeight="1" thickBot="1">
      <c r="B10" s="29" t="s">
        <v>1</v>
      </c>
      <c r="C10" s="64"/>
      <c r="D10" s="65"/>
      <c r="E10" s="65"/>
      <c r="F10" s="65"/>
      <c r="G10" s="65"/>
      <c r="H10" s="65"/>
      <c r="I10" s="65"/>
      <c r="J10" s="65"/>
      <c r="K10" s="65"/>
      <c r="L10" s="66"/>
      <c r="M10" s="65"/>
      <c r="N10" s="66"/>
    </row>
    <row r="11" spans="1:14" s="28" customFormat="1" ht="26.25" customHeight="1">
      <c r="A11" s="10">
        <v>2</v>
      </c>
      <c r="B11" s="33" t="s">
        <v>9</v>
      </c>
      <c r="C11" s="34" t="s">
        <v>2</v>
      </c>
      <c r="D11" s="52"/>
      <c r="E11" s="35" t="s">
        <v>2</v>
      </c>
      <c r="F11" s="55"/>
      <c r="G11" s="35" t="s">
        <v>2</v>
      </c>
      <c r="H11" s="55"/>
      <c r="I11" s="35" t="s">
        <v>2</v>
      </c>
      <c r="J11" s="55"/>
      <c r="K11" s="35" t="s">
        <v>2</v>
      </c>
      <c r="L11" s="55"/>
      <c r="M11" s="34" t="s">
        <v>2</v>
      </c>
      <c r="N11" s="58"/>
    </row>
    <row r="12" spans="1:14" s="28" customFormat="1" ht="15.75" customHeight="1">
      <c r="A12" s="10">
        <v>3</v>
      </c>
      <c r="B12" s="36" t="s">
        <v>15</v>
      </c>
      <c r="C12" s="37" t="s">
        <v>2</v>
      </c>
      <c r="D12" s="53"/>
      <c r="E12" s="38" t="s">
        <v>2</v>
      </c>
      <c r="F12" s="56"/>
      <c r="G12" s="38"/>
      <c r="H12" s="56"/>
      <c r="I12" s="38"/>
      <c r="J12" s="56"/>
      <c r="K12" s="38"/>
      <c r="L12" s="56"/>
      <c r="M12" s="37"/>
      <c r="N12" s="59"/>
    </row>
    <row r="13" spans="1:14" s="28" customFormat="1" ht="15.75" customHeight="1">
      <c r="A13" s="10">
        <v>4</v>
      </c>
      <c r="B13" s="36" t="s">
        <v>17</v>
      </c>
      <c r="C13" s="37" t="s">
        <v>2</v>
      </c>
      <c r="D13" s="53"/>
      <c r="E13" s="38" t="s">
        <v>2</v>
      </c>
      <c r="F13" s="56"/>
      <c r="G13" s="38"/>
      <c r="H13" s="56"/>
      <c r="I13" s="38"/>
      <c r="J13" s="56"/>
      <c r="K13" s="38"/>
      <c r="L13" s="56"/>
      <c r="M13" s="37"/>
      <c r="N13" s="59"/>
    </row>
    <row r="14" spans="1:14" s="28" customFormat="1" ht="15.75" customHeight="1">
      <c r="A14" s="10">
        <v>5</v>
      </c>
      <c r="B14" s="36" t="s">
        <v>26</v>
      </c>
      <c r="C14" s="37"/>
      <c r="D14" s="53"/>
      <c r="E14" s="38"/>
      <c r="F14" s="56"/>
      <c r="G14" s="38" t="s">
        <v>2</v>
      </c>
      <c r="H14" s="56"/>
      <c r="I14" s="38" t="s">
        <v>2</v>
      </c>
      <c r="J14" s="56"/>
      <c r="K14" s="38" t="s">
        <v>2</v>
      </c>
      <c r="L14" s="56"/>
      <c r="M14" s="37" t="s">
        <v>2</v>
      </c>
      <c r="N14" s="59"/>
    </row>
    <row r="15" spans="1:14" s="28" customFormat="1" ht="15.75" customHeight="1">
      <c r="A15" s="10">
        <v>6</v>
      </c>
      <c r="B15" s="36" t="s">
        <v>33</v>
      </c>
      <c r="C15" s="37"/>
      <c r="D15" s="53"/>
      <c r="E15" s="38"/>
      <c r="F15" s="56"/>
      <c r="G15" s="38" t="s">
        <v>2</v>
      </c>
      <c r="H15" s="56"/>
      <c r="I15" s="38" t="s">
        <v>2</v>
      </c>
      <c r="J15" s="56"/>
      <c r="K15" s="38" t="s">
        <v>2</v>
      </c>
      <c r="L15" s="56"/>
      <c r="M15" s="37" t="s">
        <v>2</v>
      </c>
      <c r="N15" s="59"/>
    </row>
    <row r="16" spans="1:14" s="28" customFormat="1" ht="26.25" customHeight="1" thickBot="1">
      <c r="A16" s="10">
        <v>7</v>
      </c>
      <c r="B16" s="39" t="s">
        <v>12</v>
      </c>
      <c r="C16" s="40"/>
      <c r="D16" s="54"/>
      <c r="E16" s="41"/>
      <c r="F16" s="57"/>
      <c r="G16" s="41" t="s">
        <v>2</v>
      </c>
      <c r="H16" s="57"/>
      <c r="I16" s="41" t="s">
        <v>2</v>
      </c>
      <c r="J16" s="57"/>
      <c r="K16" s="41" t="s">
        <v>2</v>
      </c>
      <c r="L16" s="57"/>
      <c r="M16" s="40" t="s">
        <v>2</v>
      </c>
      <c r="N16" s="60"/>
    </row>
    <row r="17" spans="2:14" s="28" customFormat="1" ht="15.75" customHeight="1" thickBot="1">
      <c r="B17" s="29" t="s">
        <v>3</v>
      </c>
      <c r="C17" s="64"/>
      <c r="D17" s="65"/>
      <c r="E17" s="65"/>
      <c r="F17" s="65"/>
      <c r="G17" s="65"/>
      <c r="H17" s="65"/>
      <c r="I17" s="65"/>
      <c r="J17" s="65"/>
      <c r="K17" s="65"/>
      <c r="L17" s="66"/>
      <c r="M17" s="65"/>
      <c r="N17" s="66"/>
    </row>
    <row r="18" spans="1:14" s="28" customFormat="1" ht="15.75" customHeight="1">
      <c r="A18" s="10">
        <v>8</v>
      </c>
      <c r="B18" s="33" t="s">
        <v>4</v>
      </c>
      <c r="C18" s="34" t="s">
        <v>2</v>
      </c>
      <c r="D18" s="52"/>
      <c r="E18" s="35" t="s">
        <v>2</v>
      </c>
      <c r="F18" s="55"/>
      <c r="G18" s="35" t="s">
        <v>2</v>
      </c>
      <c r="H18" s="55"/>
      <c r="I18" s="35" t="s">
        <v>2</v>
      </c>
      <c r="J18" s="55"/>
      <c r="K18" s="35" t="s">
        <v>2</v>
      </c>
      <c r="L18" s="55"/>
      <c r="M18" s="34" t="s">
        <v>2</v>
      </c>
      <c r="N18" s="58"/>
    </row>
    <row r="19" spans="1:14" s="28" customFormat="1" ht="15.75" customHeight="1">
      <c r="A19" s="10">
        <v>9</v>
      </c>
      <c r="B19" s="36" t="s">
        <v>23</v>
      </c>
      <c r="C19" s="37" t="s">
        <v>2</v>
      </c>
      <c r="D19" s="53"/>
      <c r="E19" s="38" t="s">
        <v>2</v>
      </c>
      <c r="F19" s="56"/>
      <c r="G19" s="38" t="s">
        <v>2</v>
      </c>
      <c r="H19" s="56"/>
      <c r="I19" s="38" t="s">
        <v>2</v>
      </c>
      <c r="J19" s="56"/>
      <c r="K19" s="38" t="s">
        <v>2</v>
      </c>
      <c r="L19" s="56"/>
      <c r="M19" s="37" t="s">
        <v>2</v>
      </c>
      <c r="N19" s="59"/>
    </row>
    <row r="20" spans="1:14" s="28" customFormat="1" ht="15.75" customHeight="1">
      <c r="A20" s="10">
        <v>10</v>
      </c>
      <c r="B20" s="36" t="s">
        <v>24</v>
      </c>
      <c r="C20" s="37" t="s">
        <v>2</v>
      </c>
      <c r="D20" s="53"/>
      <c r="E20" s="38" t="s">
        <v>2</v>
      </c>
      <c r="F20" s="56"/>
      <c r="G20" s="38" t="s">
        <v>2</v>
      </c>
      <c r="H20" s="56"/>
      <c r="I20" s="38" t="s">
        <v>2</v>
      </c>
      <c r="J20" s="56"/>
      <c r="K20" s="38" t="s">
        <v>2</v>
      </c>
      <c r="L20" s="56"/>
      <c r="M20" s="37" t="s">
        <v>2</v>
      </c>
      <c r="N20" s="59"/>
    </row>
    <row r="21" spans="1:14" s="28" customFormat="1" ht="15.75" customHeight="1" thickBot="1">
      <c r="A21" s="10">
        <v>11</v>
      </c>
      <c r="B21" s="39" t="s">
        <v>11</v>
      </c>
      <c r="C21" s="40" t="s">
        <v>2</v>
      </c>
      <c r="D21" s="54"/>
      <c r="E21" s="41" t="s">
        <v>2</v>
      </c>
      <c r="F21" s="57"/>
      <c r="G21" s="41" t="s">
        <v>2</v>
      </c>
      <c r="H21" s="57"/>
      <c r="I21" s="41" t="s">
        <v>2</v>
      </c>
      <c r="J21" s="57"/>
      <c r="K21" s="41" t="s">
        <v>2</v>
      </c>
      <c r="L21" s="57"/>
      <c r="M21" s="40" t="s">
        <v>2</v>
      </c>
      <c r="N21" s="60"/>
    </row>
    <row r="22" spans="2:14" s="28" customFormat="1" ht="15.75" customHeight="1" thickBot="1">
      <c r="B22" s="29" t="s">
        <v>5</v>
      </c>
      <c r="C22" s="64"/>
      <c r="D22" s="65"/>
      <c r="E22" s="65"/>
      <c r="F22" s="65"/>
      <c r="G22" s="65"/>
      <c r="H22" s="65"/>
      <c r="I22" s="65"/>
      <c r="J22" s="65"/>
      <c r="K22" s="65"/>
      <c r="L22" s="66"/>
      <c r="M22" s="65"/>
      <c r="N22" s="66"/>
    </row>
    <row r="23" spans="1:14" s="28" customFormat="1" ht="15.75" customHeight="1">
      <c r="A23" s="10">
        <v>12</v>
      </c>
      <c r="B23" s="42" t="s">
        <v>34</v>
      </c>
      <c r="C23" s="34" t="s">
        <v>2</v>
      </c>
      <c r="D23" s="52"/>
      <c r="E23" s="35" t="s">
        <v>2</v>
      </c>
      <c r="F23" s="55"/>
      <c r="G23" s="35" t="s">
        <v>2</v>
      </c>
      <c r="H23" s="55"/>
      <c r="I23" s="35" t="s">
        <v>2</v>
      </c>
      <c r="J23" s="55"/>
      <c r="K23" s="35" t="s">
        <v>2</v>
      </c>
      <c r="L23" s="55"/>
      <c r="M23" s="34" t="s">
        <v>2</v>
      </c>
      <c r="N23" s="58"/>
    </row>
    <row r="24" spans="1:14" s="28" customFormat="1" ht="15.75" customHeight="1">
      <c r="A24" s="10">
        <v>13</v>
      </c>
      <c r="B24" s="36" t="s">
        <v>10</v>
      </c>
      <c r="C24" s="37"/>
      <c r="D24" s="53"/>
      <c r="E24" s="38"/>
      <c r="F24" s="56"/>
      <c r="G24" s="38" t="s">
        <v>2</v>
      </c>
      <c r="H24" s="56"/>
      <c r="I24" s="38" t="s">
        <v>2</v>
      </c>
      <c r="J24" s="56"/>
      <c r="K24" s="38" t="s">
        <v>2</v>
      </c>
      <c r="L24" s="56"/>
      <c r="M24" s="37" t="s">
        <v>2</v>
      </c>
      <c r="N24" s="59"/>
    </row>
    <row r="25" spans="1:14" s="28" customFormat="1" ht="15.75" customHeight="1">
      <c r="A25" s="10">
        <v>14</v>
      </c>
      <c r="B25" s="36" t="s">
        <v>7</v>
      </c>
      <c r="C25" s="37"/>
      <c r="D25" s="53"/>
      <c r="E25" s="38"/>
      <c r="F25" s="56"/>
      <c r="G25" s="38" t="s">
        <v>2</v>
      </c>
      <c r="H25" s="56"/>
      <c r="I25" s="38" t="s">
        <v>2</v>
      </c>
      <c r="J25" s="56"/>
      <c r="K25" s="38" t="s">
        <v>2</v>
      </c>
      <c r="L25" s="56"/>
      <c r="M25" s="37" t="s">
        <v>2</v>
      </c>
      <c r="N25" s="59"/>
    </row>
    <row r="26" spans="1:14" s="28" customFormat="1" ht="15.75" customHeight="1">
      <c r="A26" s="10">
        <v>15</v>
      </c>
      <c r="B26" s="43" t="s">
        <v>8</v>
      </c>
      <c r="C26" s="37"/>
      <c r="D26" s="53"/>
      <c r="E26" s="38"/>
      <c r="F26" s="56"/>
      <c r="G26" s="38" t="s">
        <v>2</v>
      </c>
      <c r="H26" s="56"/>
      <c r="I26" s="38" t="s">
        <v>2</v>
      </c>
      <c r="J26" s="56"/>
      <c r="K26" s="38" t="s">
        <v>2</v>
      </c>
      <c r="L26" s="56"/>
      <c r="M26" s="37" t="s">
        <v>2</v>
      </c>
      <c r="N26" s="59"/>
    </row>
    <row r="27" spans="1:14" s="28" customFormat="1" ht="15.75" customHeight="1">
      <c r="A27" s="10">
        <v>16</v>
      </c>
      <c r="B27" s="43" t="s">
        <v>25</v>
      </c>
      <c r="C27" s="37" t="s">
        <v>2</v>
      </c>
      <c r="D27" s="53"/>
      <c r="E27" s="38" t="s">
        <v>2</v>
      </c>
      <c r="F27" s="56"/>
      <c r="G27" s="38" t="s">
        <v>2</v>
      </c>
      <c r="H27" s="56"/>
      <c r="I27" s="38" t="s">
        <v>2</v>
      </c>
      <c r="J27" s="56"/>
      <c r="K27" s="38" t="s">
        <v>2</v>
      </c>
      <c r="L27" s="56"/>
      <c r="M27" s="37" t="s">
        <v>2</v>
      </c>
      <c r="N27" s="59"/>
    </row>
    <row r="28" spans="1:14" s="28" customFormat="1" ht="26.25" customHeight="1">
      <c r="A28" s="10">
        <v>17</v>
      </c>
      <c r="B28" s="36" t="s">
        <v>14</v>
      </c>
      <c r="C28" s="37"/>
      <c r="D28" s="53"/>
      <c r="E28" s="38"/>
      <c r="F28" s="56"/>
      <c r="G28" s="38" t="s">
        <v>2</v>
      </c>
      <c r="H28" s="56"/>
      <c r="I28" s="38" t="s">
        <v>2</v>
      </c>
      <c r="J28" s="56"/>
      <c r="K28" s="38" t="s">
        <v>2</v>
      </c>
      <c r="L28" s="56"/>
      <c r="M28" s="37" t="s">
        <v>2</v>
      </c>
      <c r="N28" s="59"/>
    </row>
    <row r="29" spans="1:14" s="28" customFormat="1" ht="15.75" customHeight="1">
      <c r="A29" s="10">
        <v>18</v>
      </c>
      <c r="B29" s="36" t="s">
        <v>16</v>
      </c>
      <c r="C29" s="37"/>
      <c r="D29" s="53"/>
      <c r="E29" s="38"/>
      <c r="F29" s="56"/>
      <c r="G29" s="38"/>
      <c r="H29" s="56"/>
      <c r="I29" s="38"/>
      <c r="J29" s="56"/>
      <c r="K29" s="38" t="s">
        <v>27</v>
      </c>
      <c r="L29" s="56"/>
      <c r="M29" s="37" t="s">
        <v>27</v>
      </c>
      <c r="N29" s="59"/>
    </row>
    <row r="30" spans="1:14" s="28" customFormat="1" ht="15.75" customHeight="1">
      <c r="A30" s="10">
        <v>19</v>
      </c>
      <c r="B30" s="36" t="s">
        <v>13</v>
      </c>
      <c r="C30" s="37"/>
      <c r="D30" s="53"/>
      <c r="E30" s="38"/>
      <c r="F30" s="56"/>
      <c r="G30" s="38" t="s">
        <v>2</v>
      </c>
      <c r="H30" s="56"/>
      <c r="I30" s="38" t="s">
        <v>2</v>
      </c>
      <c r="J30" s="56"/>
      <c r="K30" s="38" t="s">
        <v>2</v>
      </c>
      <c r="L30" s="56"/>
      <c r="M30" s="37" t="s">
        <v>2</v>
      </c>
      <c r="N30" s="59"/>
    </row>
    <row r="31" spans="1:14" s="28" customFormat="1" ht="15.75" customHeight="1">
      <c r="A31" s="10">
        <v>20</v>
      </c>
      <c r="B31" s="36" t="s">
        <v>6</v>
      </c>
      <c r="C31" s="37"/>
      <c r="D31" s="53"/>
      <c r="E31" s="38"/>
      <c r="F31" s="56"/>
      <c r="G31" s="38"/>
      <c r="H31" s="56"/>
      <c r="I31" s="38"/>
      <c r="J31" s="56"/>
      <c r="K31" s="38" t="s">
        <v>2</v>
      </c>
      <c r="L31" s="56"/>
      <c r="M31" s="37" t="s">
        <v>2</v>
      </c>
      <c r="N31" s="59"/>
    </row>
    <row r="32" spans="1:14" s="28" customFormat="1" ht="26.25" customHeight="1">
      <c r="A32" s="10">
        <v>21</v>
      </c>
      <c r="B32" s="36" t="s">
        <v>42</v>
      </c>
      <c r="C32" s="37"/>
      <c r="D32" s="53"/>
      <c r="E32" s="38"/>
      <c r="F32" s="56"/>
      <c r="G32" s="38" t="s">
        <v>27</v>
      </c>
      <c r="H32" s="56"/>
      <c r="I32" s="38" t="s">
        <v>27</v>
      </c>
      <c r="J32" s="56"/>
      <c r="K32" s="38" t="s">
        <v>27</v>
      </c>
      <c r="L32" s="56"/>
      <c r="M32" s="37" t="s">
        <v>27</v>
      </c>
      <c r="N32" s="59"/>
    </row>
    <row r="33" spans="1:14" s="28" customFormat="1" ht="15.75" customHeight="1" thickBot="1">
      <c r="A33" s="10">
        <v>22</v>
      </c>
      <c r="B33" s="39" t="s">
        <v>32</v>
      </c>
      <c r="C33" s="40"/>
      <c r="D33" s="54"/>
      <c r="E33" s="41"/>
      <c r="F33" s="57"/>
      <c r="G33" s="41"/>
      <c r="H33" s="57"/>
      <c r="I33" s="41"/>
      <c r="J33" s="57"/>
      <c r="K33" s="41" t="s">
        <v>2</v>
      </c>
      <c r="L33" s="57"/>
      <c r="M33" s="40" t="s">
        <v>2</v>
      </c>
      <c r="N33" s="60"/>
    </row>
    <row r="34" spans="2:14" s="28" customFormat="1" ht="15.75" customHeight="1" thickBot="1">
      <c r="B34" s="29" t="s">
        <v>41</v>
      </c>
      <c r="C34" s="64"/>
      <c r="D34" s="65"/>
      <c r="E34" s="65"/>
      <c r="F34" s="65"/>
      <c r="G34" s="65"/>
      <c r="H34" s="65"/>
      <c r="I34" s="65"/>
      <c r="J34" s="65"/>
      <c r="K34" s="65"/>
      <c r="L34" s="66"/>
      <c r="M34" s="65"/>
      <c r="N34" s="66"/>
    </row>
    <row r="35" spans="1:14" s="28" customFormat="1" ht="15.75" customHeight="1">
      <c r="A35" s="44">
        <v>23</v>
      </c>
      <c r="B35" s="33" t="s">
        <v>20</v>
      </c>
      <c r="C35" s="34" t="s">
        <v>2</v>
      </c>
      <c r="D35" s="52"/>
      <c r="E35" s="35" t="s">
        <v>2</v>
      </c>
      <c r="F35" s="55"/>
      <c r="G35" s="35" t="s">
        <v>2</v>
      </c>
      <c r="H35" s="55"/>
      <c r="I35" s="35"/>
      <c r="J35" s="55"/>
      <c r="K35" s="35" t="s">
        <v>2</v>
      </c>
      <c r="L35" s="55"/>
      <c r="M35" s="34"/>
      <c r="N35" s="58"/>
    </row>
    <row r="36" spans="1:14" s="28" customFormat="1" ht="15.75" customHeight="1">
      <c r="A36" s="44">
        <v>24</v>
      </c>
      <c r="B36" s="36" t="s">
        <v>18</v>
      </c>
      <c r="C36" s="37" t="s">
        <v>2</v>
      </c>
      <c r="D36" s="53"/>
      <c r="E36" s="38" t="s">
        <v>2</v>
      </c>
      <c r="F36" s="56"/>
      <c r="G36" s="38" t="s">
        <v>2</v>
      </c>
      <c r="H36" s="56"/>
      <c r="I36" s="38" t="s">
        <v>2</v>
      </c>
      <c r="J36" s="56"/>
      <c r="K36" s="38" t="s">
        <v>2</v>
      </c>
      <c r="L36" s="56"/>
      <c r="M36" s="37" t="s">
        <v>2</v>
      </c>
      <c r="N36" s="59"/>
    </row>
    <row r="37" spans="1:14" s="28" customFormat="1" ht="15.75" customHeight="1">
      <c r="A37" s="44">
        <v>25</v>
      </c>
      <c r="B37" s="36" t="s">
        <v>28</v>
      </c>
      <c r="C37" s="37"/>
      <c r="D37" s="53"/>
      <c r="E37" s="38" t="s">
        <v>2</v>
      </c>
      <c r="F37" s="56"/>
      <c r="G37" s="38"/>
      <c r="H37" s="56"/>
      <c r="I37" s="38"/>
      <c r="J37" s="56"/>
      <c r="K37" s="38"/>
      <c r="L37" s="56"/>
      <c r="M37" s="37"/>
      <c r="N37" s="59"/>
    </row>
    <row r="38" spans="1:14" s="28" customFormat="1" ht="15.75" customHeight="1">
      <c r="A38" s="44">
        <v>26</v>
      </c>
      <c r="B38" s="36" t="s">
        <v>19</v>
      </c>
      <c r="C38" s="37"/>
      <c r="D38" s="53"/>
      <c r="E38" s="38"/>
      <c r="F38" s="56"/>
      <c r="G38" s="38" t="s">
        <v>2</v>
      </c>
      <c r="H38" s="56"/>
      <c r="I38" s="38"/>
      <c r="J38" s="56"/>
      <c r="K38" s="38" t="s">
        <v>2</v>
      </c>
      <c r="L38" s="56"/>
      <c r="M38" s="37"/>
      <c r="N38" s="59"/>
    </row>
    <row r="39" spans="1:14" s="28" customFormat="1" ht="15.75" customHeight="1" hidden="1">
      <c r="A39" s="44">
        <v>26</v>
      </c>
      <c r="B39" s="36" t="s">
        <v>40</v>
      </c>
      <c r="C39" s="37"/>
      <c r="D39" s="53"/>
      <c r="E39" s="38"/>
      <c r="F39" s="56"/>
      <c r="G39" s="38"/>
      <c r="H39" s="56"/>
      <c r="I39" s="38" t="s">
        <v>2</v>
      </c>
      <c r="J39" s="56"/>
      <c r="K39" s="38"/>
      <c r="L39" s="56"/>
      <c r="M39" s="37" t="s">
        <v>2</v>
      </c>
      <c r="N39" s="59"/>
    </row>
    <row r="40" spans="1:14" s="28" customFormat="1" ht="15.75" customHeight="1" thickBot="1">
      <c r="A40" s="44">
        <v>27</v>
      </c>
      <c r="B40" s="45" t="s">
        <v>39</v>
      </c>
      <c r="C40" s="46"/>
      <c r="D40" s="61"/>
      <c r="E40" s="47"/>
      <c r="F40" s="62"/>
      <c r="G40" s="47" t="s">
        <v>2</v>
      </c>
      <c r="H40" s="62"/>
      <c r="I40" s="47" t="s">
        <v>2</v>
      </c>
      <c r="J40" s="62"/>
      <c r="K40" s="47" t="s">
        <v>2</v>
      </c>
      <c r="L40" s="62"/>
      <c r="M40" s="46" t="s">
        <v>2</v>
      </c>
      <c r="N40" s="63"/>
    </row>
    <row r="41" spans="1:12" s="174" customFormat="1" ht="12.75">
      <c r="A41" s="173"/>
      <c r="B41" s="67" t="s">
        <v>172</v>
      </c>
      <c r="D41" s="175">
        <f>SUM(D9,D11:D16,D18:D21,D23:D33,D35:D40)</f>
        <v>0</v>
      </c>
      <c r="F41" s="175">
        <f>SUM(F9,F11:F16,F18:F21,F23:F33,F35:F40)</f>
        <v>0</v>
      </c>
      <c r="H41" s="175">
        <f>SUM(H9,H11:H16,H18:H21,H23:H33,H35:H40)</f>
        <v>0</v>
      </c>
      <c r="L41" s="175">
        <f>SUM(L9,L11:L16,L18:L21,L23:L33,L35:L40)</f>
        <v>0</v>
      </c>
    </row>
    <row r="42" spans="1:12" s="174" customFormat="1" ht="12.75">
      <c r="A42" s="173"/>
      <c r="B42" s="176" t="s">
        <v>173</v>
      </c>
      <c r="C42" s="177"/>
      <c r="D42" s="175">
        <f>C5+D41</f>
        <v>497000</v>
      </c>
      <c r="E42" s="177"/>
      <c r="F42" s="175">
        <f>E5+F41</f>
        <v>512000</v>
      </c>
      <c r="G42" s="177"/>
      <c r="H42" s="175">
        <f>G5+H41</f>
        <v>537000</v>
      </c>
      <c r="I42" s="177"/>
      <c r="L42" s="175">
        <f>K5+L41</f>
        <v>577000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 password="CE2A" sheet="1"/>
  <mergeCells count="24">
    <mergeCell ref="M2:N2"/>
    <mergeCell ref="M3:N3"/>
    <mergeCell ref="M4:N4"/>
    <mergeCell ref="M5:N5"/>
    <mergeCell ref="K4:L4"/>
    <mergeCell ref="C5:D5"/>
    <mergeCell ref="E5:F5"/>
    <mergeCell ref="G5:H5"/>
    <mergeCell ref="I5:J5"/>
    <mergeCell ref="K5:L5"/>
    <mergeCell ref="K2:L2"/>
    <mergeCell ref="C3:D3"/>
    <mergeCell ref="E3:F3"/>
    <mergeCell ref="G3:H3"/>
    <mergeCell ref="I3:J3"/>
    <mergeCell ref="K3:L3"/>
    <mergeCell ref="I2:J2"/>
    <mergeCell ref="C2:D2"/>
    <mergeCell ref="E2:F2"/>
    <mergeCell ref="G2:H2"/>
    <mergeCell ref="I4:J4"/>
    <mergeCell ref="C4:D4"/>
    <mergeCell ref="E4:F4"/>
    <mergeCell ref="G4:H4"/>
  </mergeCells>
  <printOptions/>
  <pageMargins left="0.7" right="0.7" top="0.33" bottom="0.45" header="0.22" footer="0.3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0" zoomScaleNormal="70" zoomScalePageLayoutView="0" workbookViewId="0" topLeftCell="A1">
      <selection activeCell="I6" sqref="I6"/>
    </sheetView>
  </sheetViews>
  <sheetFormatPr defaultColWidth="9.125" defaultRowHeight="12.75" outlineLevelRow="1"/>
  <cols>
    <col min="1" max="1" width="3.50390625" style="112" customWidth="1"/>
    <col min="2" max="2" width="53.50390625" style="112" customWidth="1"/>
    <col min="3" max="3" width="8.625" style="112" customWidth="1"/>
    <col min="4" max="4" width="10.50390625" style="112" customWidth="1"/>
    <col min="5" max="5" width="8.625" style="112" customWidth="1"/>
    <col min="6" max="6" width="10.50390625" style="112" customWidth="1"/>
    <col min="7" max="7" width="8.625" style="112" customWidth="1"/>
    <col min="8" max="8" width="10.50390625" style="112" customWidth="1"/>
    <col min="9" max="9" width="8.625" style="112" customWidth="1"/>
    <col min="10" max="10" width="10.50390625" style="112" customWidth="1"/>
    <col min="11" max="11" width="8.625" style="112" hidden="1" customWidth="1"/>
    <col min="12" max="12" width="10.50390625" style="112" hidden="1" customWidth="1"/>
    <col min="13" max="13" width="8.625" style="112" hidden="1" customWidth="1"/>
    <col min="14" max="14" width="10.50390625" style="112" hidden="1" customWidth="1"/>
    <col min="15" max="15" width="8.625" style="112" hidden="1" customWidth="1"/>
    <col min="16" max="16" width="10.50390625" style="112" hidden="1" customWidth="1"/>
    <col min="17" max="17" width="8.625" style="112" hidden="1" customWidth="1"/>
    <col min="18" max="18" width="10.50390625" style="112" hidden="1" customWidth="1"/>
    <col min="19" max="19" width="8.625" style="112" hidden="1" customWidth="1"/>
    <col min="20" max="20" width="10.50390625" style="112" hidden="1" customWidth="1"/>
    <col min="21" max="16384" width="9.125" style="112" customWidth="1"/>
  </cols>
  <sheetData>
    <row r="1" spans="4:20" s="67" customFormat="1" ht="7.5" customHeight="1" thickBot="1">
      <c r="D1" s="68"/>
      <c r="F1" s="68"/>
      <c r="H1" s="68"/>
      <c r="J1" s="68"/>
      <c r="L1" s="68"/>
      <c r="N1" s="68"/>
      <c r="P1" s="68"/>
      <c r="R1" s="68"/>
      <c r="T1" s="68"/>
    </row>
    <row r="2" spans="2:20" s="69" customFormat="1" ht="42" customHeight="1">
      <c r="B2" s="70" t="s">
        <v>0</v>
      </c>
      <c r="C2" s="244" t="s">
        <v>62</v>
      </c>
      <c r="D2" s="245"/>
      <c r="E2" s="246" t="s">
        <v>63</v>
      </c>
      <c r="F2" s="248"/>
      <c r="G2" s="244" t="s">
        <v>64</v>
      </c>
      <c r="H2" s="245"/>
      <c r="I2" s="246" t="s">
        <v>63</v>
      </c>
      <c r="J2" s="245"/>
      <c r="K2" s="246" t="s">
        <v>65</v>
      </c>
      <c r="L2" s="247"/>
      <c r="M2" s="247"/>
      <c r="N2" s="247"/>
      <c r="O2" s="247" t="s">
        <v>66</v>
      </c>
      <c r="P2" s="247"/>
      <c r="Q2" s="247"/>
      <c r="R2" s="247"/>
      <c r="S2" s="247"/>
      <c r="T2" s="245"/>
    </row>
    <row r="3" spans="2:20" s="69" customFormat="1" ht="30" customHeight="1">
      <c r="B3" s="71" t="s">
        <v>43</v>
      </c>
      <c r="C3" s="239" t="s">
        <v>67</v>
      </c>
      <c r="D3" s="240"/>
      <c r="E3" s="241" t="s">
        <v>68</v>
      </c>
      <c r="F3" s="242"/>
      <c r="G3" s="239" t="s">
        <v>69</v>
      </c>
      <c r="H3" s="240"/>
      <c r="I3" s="241" t="s">
        <v>70</v>
      </c>
      <c r="J3" s="240"/>
      <c r="K3" s="241" t="s">
        <v>71</v>
      </c>
      <c r="L3" s="243"/>
      <c r="M3" s="243" t="s">
        <v>72</v>
      </c>
      <c r="N3" s="243"/>
      <c r="O3" s="243" t="s">
        <v>73</v>
      </c>
      <c r="P3" s="243"/>
      <c r="Q3" s="243" t="s">
        <v>74</v>
      </c>
      <c r="R3" s="243"/>
      <c r="S3" s="243" t="s">
        <v>75</v>
      </c>
      <c r="T3" s="240"/>
    </row>
    <row r="4" spans="2:20" s="69" customFormat="1" ht="30" customHeight="1" hidden="1" outlineLevel="1">
      <c r="B4" s="71" t="s">
        <v>47</v>
      </c>
      <c r="C4" s="239" t="s">
        <v>76</v>
      </c>
      <c r="D4" s="240"/>
      <c r="E4" s="241" t="s">
        <v>77</v>
      </c>
      <c r="F4" s="242"/>
      <c r="G4" s="239" t="s">
        <v>78</v>
      </c>
      <c r="H4" s="240"/>
      <c r="I4" s="241" t="s">
        <v>79</v>
      </c>
      <c r="J4" s="240"/>
      <c r="K4" s="241" t="s">
        <v>80</v>
      </c>
      <c r="L4" s="243"/>
      <c r="M4" s="243" t="s">
        <v>81</v>
      </c>
      <c r="N4" s="243"/>
      <c r="O4" s="243" t="s">
        <v>82</v>
      </c>
      <c r="P4" s="243"/>
      <c r="Q4" s="243" t="s">
        <v>83</v>
      </c>
      <c r="R4" s="243"/>
      <c r="S4" s="243" t="s">
        <v>84</v>
      </c>
      <c r="T4" s="240"/>
    </row>
    <row r="5" spans="2:20" s="72" customFormat="1" ht="30" customHeight="1" collapsed="1">
      <c r="B5" s="1" t="s">
        <v>61</v>
      </c>
      <c r="C5" s="237">
        <v>390000</v>
      </c>
      <c r="D5" s="235"/>
      <c r="E5" s="234">
        <v>410000</v>
      </c>
      <c r="F5" s="236"/>
      <c r="G5" s="237">
        <v>395000</v>
      </c>
      <c r="H5" s="235"/>
      <c r="I5" s="234">
        <v>410000</v>
      </c>
      <c r="J5" s="235"/>
      <c r="K5" s="234"/>
      <c r="L5" s="238"/>
      <c r="M5" s="238"/>
      <c r="N5" s="238"/>
      <c r="O5" s="238"/>
      <c r="P5" s="238"/>
      <c r="Q5" s="238"/>
      <c r="R5" s="238"/>
      <c r="S5" s="238"/>
      <c r="T5" s="235"/>
    </row>
    <row r="6" spans="2:20" s="69" customFormat="1" ht="30" customHeight="1" thickBot="1">
      <c r="B6" s="73"/>
      <c r="C6" s="16" t="s">
        <v>51</v>
      </c>
      <c r="D6" s="74" t="s">
        <v>52</v>
      </c>
      <c r="E6" s="14" t="s">
        <v>51</v>
      </c>
      <c r="F6" s="75" t="s">
        <v>52</v>
      </c>
      <c r="G6" s="16" t="s">
        <v>51</v>
      </c>
      <c r="H6" s="74" t="s">
        <v>52</v>
      </c>
      <c r="I6" s="14" t="s">
        <v>51</v>
      </c>
      <c r="J6" s="74" t="s">
        <v>52</v>
      </c>
      <c r="K6" s="76" t="s">
        <v>51</v>
      </c>
      <c r="L6" s="77" t="s">
        <v>52</v>
      </c>
      <c r="M6" s="78" t="s">
        <v>51</v>
      </c>
      <c r="N6" s="77" t="s">
        <v>52</v>
      </c>
      <c r="O6" s="78" t="s">
        <v>51</v>
      </c>
      <c r="P6" s="77" t="s">
        <v>52</v>
      </c>
      <c r="Q6" s="78" t="s">
        <v>51</v>
      </c>
      <c r="R6" s="77" t="s">
        <v>52</v>
      </c>
      <c r="S6" s="78" t="s">
        <v>51</v>
      </c>
      <c r="T6" s="79" t="s">
        <v>52</v>
      </c>
    </row>
    <row r="7" spans="2:20" s="67" customFormat="1" ht="3" customHeight="1" thickBot="1">
      <c r="B7" s="80"/>
      <c r="C7" s="81"/>
      <c r="D7" s="82"/>
      <c r="E7" s="83"/>
      <c r="F7" s="84"/>
      <c r="G7" s="81"/>
      <c r="H7" s="82"/>
      <c r="I7" s="83"/>
      <c r="J7" s="82"/>
      <c r="K7" s="85"/>
      <c r="L7" s="86"/>
      <c r="M7" s="87"/>
      <c r="N7" s="86"/>
      <c r="O7" s="87"/>
      <c r="P7" s="86"/>
      <c r="Q7" s="87"/>
      <c r="R7" s="86"/>
      <c r="S7" s="87"/>
      <c r="T7" s="88"/>
    </row>
    <row r="8" spans="1:20" s="67" customFormat="1" ht="12.75" customHeight="1">
      <c r="A8" s="67">
        <v>1</v>
      </c>
      <c r="B8" s="89" t="s">
        <v>85</v>
      </c>
      <c r="C8" s="90" t="s">
        <v>2</v>
      </c>
      <c r="D8" s="91"/>
      <c r="E8" s="92" t="s">
        <v>2</v>
      </c>
      <c r="F8" s="93"/>
      <c r="G8" s="90"/>
      <c r="H8" s="91"/>
      <c r="I8" s="92"/>
      <c r="J8" s="91"/>
      <c r="K8" s="94"/>
      <c r="L8" s="95"/>
      <c r="M8" s="96"/>
      <c r="N8" s="95"/>
      <c r="O8" s="96"/>
      <c r="P8" s="95"/>
      <c r="Q8" s="96"/>
      <c r="R8" s="95"/>
      <c r="S8" s="96"/>
      <c r="T8" s="97"/>
    </row>
    <row r="9" spans="1:20" s="67" customFormat="1" ht="12.75" customHeight="1">
      <c r="A9" s="67">
        <v>2</v>
      </c>
      <c r="B9" s="98" t="s">
        <v>86</v>
      </c>
      <c r="C9" s="99" t="s">
        <v>2</v>
      </c>
      <c r="D9" s="100"/>
      <c r="E9" s="94" t="s">
        <v>2</v>
      </c>
      <c r="F9" s="101"/>
      <c r="G9" s="99"/>
      <c r="H9" s="100"/>
      <c r="I9" s="94"/>
      <c r="J9" s="100"/>
      <c r="K9" s="94"/>
      <c r="L9" s="95"/>
      <c r="M9" s="96"/>
      <c r="N9" s="95"/>
      <c r="O9" s="96"/>
      <c r="P9" s="95"/>
      <c r="Q9" s="96"/>
      <c r="R9" s="95"/>
      <c r="S9" s="96"/>
      <c r="T9" s="97"/>
    </row>
    <row r="10" spans="1:20" s="67" customFormat="1" ht="12.75" customHeight="1">
      <c r="A10" s="67">
        <v>3</v>
      </c>
      <c r="B10" s="98" t="s">
        <v>87</v>
      </c>
      <c r="C10" s="99"/>
      <c r="D10" s="100"/>
      <c r="E10" s="94"/>
      <c r="F10" s="101"/>
      <c r="G10" s="99" t="s">
        <v>2</v>
      </c>
      <c r="H10" s="100"/>
      <c r="I10" s="94" t="s">
        <v>2</v>
      </c>
      <c r="J10" s="100"/>
      <c r="K10" s="94" t="s">
        <v>2</v>
      </c>
      <c r="L10" s="95"/>
      <c r="M10" s="96" t="s">
        <v>2</v>
      </c>
      <c r="N10" s="95"/>
      <c r="O10" s="96" t="s">
        <v>2</v>
      </c>
      <c r="P10" s="95"/>
      <c r="Q10" s="96" t="s">
        <v>2</v>
      </c>
      <c r="R10" s="95"/>
      <c r="S10" s="96" t="s">
        <v>2</v>
      </c>
      <c r="T10" s="97"/>
    </row>
    <row r="11" spans="1:20" s="67" customFormat="1" ht="12.75" customHeight="1">
      <c r="A11" s="67">
        <v>4</v>
      </c>
      <c r="B11" s="98" t="s">
        <v>88</v>
      </c>
      <c r="C11" s="99" t="s">
        <v>2</v>
      </c>
      <c r="D11" s="100"/>
      <c r="E11" s="94"/>
      <c r="F11" s="101"/>
      <c r="G11" s="99"/>
      <c r="H11" s="100"/>
      <c r="I11" s="94"/>
      <c r="J11" s="100"/>
      <c r="K11" s="94"/>
      <c r="L11" s="95"/>
      <c r="M11" s="96"/>
      <c r="N11" s="95"/>
      <c r="O11" s="96"/>
      <c r="P11" s="95"/>
      <c r="Q11" s="96"/>
      <c r="R11" s="95"/>
      <c r="S11" s="96"/>
      <c r="T11" s="97"/>
    </row>
    <row r="12" spans="1:20" s="67" customFormat="1" ht="12.75" customHeight="1">
      <c r="A12" s="67">
        <v>5</v>
      </c>
      <c r="B12" s="98" t="s">
        <v>89</v>
      </c>
      <c r="C12" s="99"/>
      <c r="D12" s="100"/>
      <c r="E12" s="94" t="s">
        <v>2</v>
      </c>
      <c r="F12" s="101"/>
      <c r="G12" s="99"/>
      <c r="H12" s="100"/>
      <c r="I12" s="94"/>
      <c r="J12" s="100"/>
      <c r="K12" s="94"/>
      <c r="L12" s="95"/>
      <c r="M12" s="96"/>
      <c r="N12" s="95"/>
      <c r="O12" s="96"/>
      <c r="P12" s="95"/>
      <c r="Q12" s="96"/>
      <c r="R12" s="95"/>
      <c r="S12" s="96"/>
      <c r="T12" s="97"/>
    </row>
    <row r="13" spans="1:20" s="67" customFormat="1" ht="12.75" customHeight="1">
      <c r="A13" s="67">
        <v>6</v>
      </c>
      <c r="B13" s="98" t="s">
        <v>90</v>
      </c>
      <c r="C13" s="99"/>
      <c r="D13" s="100"/>
      <c r="E13" s="94"/>
      <c r="F13" s="101"/>
      <c r="G13" s="99" t="s">
        <v>2</v>
      </c>
      <c r="H13" s="100"/>
      <c r="I13" s="94" t="s">
        <v>2</v>
      </c>
      <c r="J13" s="100"/>
      <c r="K13" s="94" t="s">
        <v>2</v>
      </c>
      <c r="L13" s="95"/>
      <c r="M13" s="96" t="s">
        <v>2</v>
      </c>
      <c r="N13" s="95"/>
      <c r="O13" s="96" t="s">
        <v>2</v>
      </c>
      <c r="P13" s="95"/>
      <c r="Q13" s="96" t="s">
        <v>2</v>
      </c>
      <c r="R13" s="95"/>
      <c r="S13" s="96" t="s">
        <v>2</v>
      </c>
      <c r="T13" s="97"/>
    </row>
    <row r="14" spans="1:20" s="67" customFormat="1" ht="12.75" customHeight="1">
      <c r="A14" s="67">
        <v>7</v>
      </c>
      <c r="B14" s="98" t="s">
        <v>91</v>
      </c>
      <c r="C14" s="99" t="s">
        <v>2</v>
      </c>
      <c r="D14" s="100"/>
      <c r="E14" s="94" t="s">
        <v>2</v>
      </c>
      <c r="F14" s="101"/>
      <c r="G14" s="99" t="s">
        <v>2</v>
      </c>
      <c r="H14" s="100"/>
      <c r="I14" s="94" t="s">
        <v>2</v>
      </c>
      <c r="J14" s="100"/>
      <c r="K14" s="94" t="s">
        <v>2</v>
      </c>
      <c r="L14" s="95"/>
      <c r="M14" s="96" t="s">
        <v>2</v>
      </c>
      <c r="N14" s="95"/>
      <c r="O14" s="96" t="s">
        <v>2</v>
      </c>
      <c r="P14" s="95"/>
      <c r="Q14" s="96" t="s">
        <v>2</v>
      </c>
      <c r="R14" s="95"/>
      <c r="S14" s="96" t="s">
        <v>2</v>
      </c>
      <c r="T14" s="97"/>
    </row>
    <row r="15" spans="1:20" s="67" customFormat="1" ht="12.75" customHeight="1">
      <c r="A15" s="67">
        <v>8</v>
      </c>
      <c r="B15" s="98" t="s">
        <v>92</v>
      </c>
      <c r="C15" s="99" t="s">
        <v>2</v>
      </c>
      <c r="D15" s="100"/>
      <c r="E15" s="94" t="s">
        <v>2</v>
      </c>
      <c r="F15" s="101"/>
      <c r="G15" s="99" t="s">
        <v>2</v>
      </c>
      <c r="H15" s="100"/>
      <c r="I15" s="94" t="s">
        <v>2</v>
      </c>
      <c r="J15" s="100"/>
      <c r="K15" s="94" t="s">
        <v>2</v>
      </c>
      <c r="L15" s="95"/>
      <c r="M15" s="96" t="s">
        <v>2</v>
      </c>
      <c r="N15" s="95"/>
      <c r="O15" s="96" t="s">
        <v>2</v>
      </c>
      <c r="P15" s="95"/>
      <c r="Q15" s="96" t="s">
        <v>2</v>
      </c>
      <c r="R15" s="95"/>
      <c r="S15" s="96" t="s">
        <v>2</v>
      </c>
      <c r="T15" s="97"/>
    </row>
    <row r="16" spans="1:20" s="67" customFormat="1" ht="12.75" customHeight="1">
      <c r="A16" s="67">
        <v>9</v>
      </c>
      <c r="B16" s="98" t="s">
        <v>93</v>
      </c>
      <c r="C16" s="99"/>
      <c r="D16" s="100"/>
      <c r="E16" s="94"/>
      <c r="F16" s="101"/>
      <c r="G16" s="99">
        <v>2</v>
      </c>
      <c r="H16" s="100"/>
      <c r="I16" s="94"/>
      <c r="J16" s="100"/>
      <c r="K16" s="94"/>
      <c r="L16" s="95"/>
      <c r="M16" s="96"/>
      <c r="N16" s="95"/>
      <c r="O16" s="96">
        <v>2</v>
      </c>
      <c r="P16" s="95"/>
      <c r="Q16" s="96"/>
      <c r="R16" s="95"/>
      <c r="S16" s="96"/>
      <c r="T16" s="97"/>
    </row>
    <row r="17" spans="1:20" s="67" customFormat="1" ht="12.75" customHeight="1">
      <c r="A17" s="67">
        <v>10</v>
      </c>
      <c r="B17" s="98" t="s">
        <v>94</v>
      </c>
      <c r="C17" s="99"/>
      <c r="D17" s="100"/>
      <c r="E17" s="94"/>
      <c r="F17" s="101"/>
      <c r="G17" s="99"/>
      <c r="H17" s="100"/>
      <c r="I17" s="94">
        <v>5</v>
      </c>
      <c r="J17" s="100"/>
      <c r="K17" s="94"/>
      <c r="L17" s="95"/>
      <c r="M17" s="96"/>
      <c r="N17" s="95"/>
      <c r="O17" s="96">
        <v>9</v>
      </c>
      <c r="P17" s="95"/>
      <c r="Q17" s="96"/>
      <c r="R17" s="95"/>
      <c r="S17" s="96"/>
      <c r="T17" s="97"/>
    </row>
    <row r="18" spans="1:20" s="67" customFormat="1" ht="25.5" customHeight="1">
      <c r="A18" s="67">
        <v>11</v>
      </c>
      <c r="B18" s="98" t="s">
        <v>95</v>
      </c>
      <c r="C18" s="99">
        <v>2</v>
      </c>
      <c r="D18" s="100"/>
      <c r="E18" s="94">
        <v>2</v>
      </c>
      <c r="F18" s="101"/>
      <c r="G18" s="99"/>
      <c r="H18" s="100"/>
      <c r="I18" s="94">
        <v>2</v>
      </c>
      <c r="J18" s="100"/>
      <c r="K18" s="94">
        <v>2</v>
      </c>
      <c r="L18" s="95"/>
      <c r="M18" s="96">
        <v>2</v>
      </c>
      <c r="N18" s="95"/>
      <c r="O18" s="96"/>
      <c r="P18" s="95"/>
      <c r="Q18" s="96">
        <v>2</v>
      </c>
      <c r="R18" s="95"/>
      <c r="S18" s="96">
        <v>2</v>
      </c>
      <c r="T18" s="97"/>
    </row>
    <row r="19" spans="1:20" s="67" customFormat="1" ht="25.5" customHeight="1">
      <c r="A19" s="67">
        <v>12</v>
      </c>
      <c r="B19" s="98" t="s">
        <v>96</v>
      </c>
      <c r="C19" s="99"/>
      <c r="D19" s="100"/>
      <c r="E19" s="94">
        <v>3</v>
      </c>
      <c r="F19" s="101"/>
      <c r="G19" s="99"/>
      <c r="H19" s="100"/>
      <c r="I19" s="94"/>
      <c r="J19" s="100"/>
      <c r="K19" s="94"/>
      <c r="L19" s="95"/>
      <c r="M19" s="102"/>
      <c r="N19" s="103"/>
      <c r="O19" s="96"/>
      <c r="P19" s="95"/>
      <c r="Q19" s="96"/>
      <c r="R19" s="95"/>
      <c r="S19" s="96"/>
      <c r="T19" s="97"/>
    </row>
    <row r="20" spans="1:20" s="67" customFormat="1" ht="12.75" customHeight="1">
      <c r="A20" s="67">
        <v>13</v>
      </c>
      <c r="B20" s="98" t="s">
        <v>97</v>
      </c>
      <c r="C20" s="99" t="s">
        <v>2</v>
      </c>
      <c r="D20" s="100"/>
      <c r="E20" s="94" t="s">
        <v>2</v>
      </c>
      <c r="F20" s="101"/>
      <c r="G20" s="99"/>
      <c r="H20" s="100"/>
      <c r="I20" s="94"/>
      <c r="J20" s="100"/>
      <c r="K20" s="94"/>
      <c r="L20" s="95"/>
      <c r="M20" s="96" t="s">
        <v>2</v>
      </c>
      <c r="N20" s="95"/>
      <c r="O20" s="96"/>
      <c r="P20" s="95"/>
      <c r="Q20" s="96" t="s">
        <v>2</v>
      </c>
      <c r="R20" s="95"/>
      <c r="S20" s="96" t="s">
        <v>2</v>
      </c>
      <c r="T20" s="97"/>
    </row>
    <row r="21" spans="1:20" s="67" customFormat="1" ht="12.75" customHeight="1">
      <c r="A21" s="67">
        <v>14</v>
      </c>
      <c r="B21" s="98" t="s">
        <v>98</v>
      </c>
      <c r="C21" s="99" t="s">
        <v>2</v>
      </c>
      <c r="D21" s="100"/>
      <c r="E21" s="94" t="s">
        <v>2</v>
      </c>
      <c r="F21" s="101"/>
      <c r="G21" s="99" t="s">
        <v>2</v>
      </c>
      <c r="H21" s="100"/>
      <c r="I21" s="94" t="s">
        <v>2</v>
      </c>
      <c r="J21" s="100"/>
      <c r="K21" s="94" t="s">
        <v>2</v>
      </c>
      <c r="L21" s="95"/>
      <c r="M21" s="96" t="s">
        <v>2</v>
      </c>
      <c r="N21" s="95"/>
      <c r="O21" s="96" t="s">
        <v>2</v>
      </c>
      <c r="P21" s="95"/>
      <c r="Q21" s="96" t="s">
        <v>2</v>
      </c>
      <c r="R21" s="95"/>
      <c r="S21" s="96" t="s">
        <v>2</v>
      </c>
      <c r="T21" s="97"/>
    </row>
    <row r="22" spans="1:20" s="67" customFormat="1" ht="12.75" customHeight="1">
      <c r="A22" s="67">
        <v>15</v>
      </c>
      <c r="B22" s="98" t="s">
        <v>99</v>
      </c>
      <c r="C22" s="99"/>
      <c r="D22" s="100"/>
      <c r="E22" s="94"/>
      <c r="F22" s="101"/>
      <c r="G22" s="99"/>
      <c r="H22" s="100"/>
      <c r="I22" s="94" t="s">
        <v>2</v>
      </c>
      <c r="J22" s="100"/>
      <c r="K22" s="94" t="s">
        <v>2</v>
      </c>
      <c r="L22" s="95"/>
      <c r="M22" s="96"/>
      <c r="N22" s="95"/>
      <c r="O22" s="96"/>
      <c r="P22" s="95"/>
      <c r="Q22" s="96" t="s">
        <v>2</v>
      </c>
      <c r="R22" s="95"/>
      <c r="S22" s="96"/>
      <c r="T22" s="97"/>
    </row>
    <row r="23" spans="1:20" s="67" customFormat="1" ht="12.75" customHeight="1">
      <c r="A23" s="67">
        <v>16</v>
      </c>
      <c r="B23" s="98" t="s">
        <v>100</v>
      </c>
      <c r="C23" s="99"/>
      <c r="D23" s="100"/>
      <c r="E23" s="94"/>
      <c r="F23" s="101"/>
      <c r="G23" s="99"/>
      <c r="H23" s="100"/>
      <c r="I23" s="94" t="s">
        <v>2</v>
      </c>
      <c r="J23" s="100"/>
      <c r="K23" s="94" t="s">
        <v>2</v>
      </c>
      <c r="L23" s="95"/>
      <c r="M23" s="96" t="s">
        <v>2</v>
      </c>
      <c r="N23" s="95"/>
      <c r="O23" s="96" t="s">
        <v>2</v>
      </c>
      <c r="P23" s="95"/>
      <c r="Q23" s="96" t="s">
        <v>2</v>
      </c>
      <c r="R23" s="95"/>
      <c r="S23" s="96" t="s">
        <v>2</v>
      </c>
      <c r="T23" s="97"/>
    </row>
    <row r="24" spans="1:20" s="67" customFormat="1" ht="12.75" customHeight="1">
      <c r="A24" s="67">
        <v>17</v>
      </c>
      <c r="B24" s="98" t="s">
        <v>101</v>
      </c>
      <c r="C24" s="99" t="s">
        <v>2</v>
      </c>
      <c r="D24" s="100"/>
      <c r="E24" s="94" t="s">
        <v>2</v>
      </c>
      <c r="F24" s="101"/>
      <c r="G24" s="99" t="s">
        <v>2</v>
      </c>
      <c r="H24" s="100"/>
      <c r="I24" s="94" t="s">
        <v>2</v>
      </c>
      <c r="J24" s="100"/>
      <c r="K24" s="94" t="s">
        <v>2</v>
      </c>
      <c r="L24" s="95"/>
      <c r="M24" s="96" t="s">
        <v>2</v>
      </c>
      <c r="N24" s="95"/>
      <c r="O24" s="96" t="s">
        <v>2</v>
      </c>
      <c r="P24" s="95"/>
      <c r="Q24" s="96" t="s">
        <v>2</v>
      </c>
      <c r="R24" s="95"/>
      <c r="S24" s="96" t="s">
        <v>2</v>
      </c>
      <c r="T24" s="97"/>
    </row>
    <row r="25" spans="1:20" s="67" customFormat="1" ht="12.75" customHeight="1">
      <c r="A25" s="67">
        <v>18</v>
      </c>
      <c r="B25" s="98" t="s">
        <v>102</v>
      </c>
      <c r="C25" s="99" t="s">
        <v>2</v>
      </c>
      <c r="D25" s="100"/>
      <c r="E25" s="94" t="s">
        <v>2</v>
      </c>
      <c r="F25" s="101"/>
      <c r="G25" s="99" t="s">
        <v>2</v>
      </c>
      <c r="H25" s="100"/>
      <c r="I25" s="94" t="s">
        <v>2</v>
      </c>
      <c r="J25" s="100"/>
      <c r="K25" s="94" t="s">
        <v>2</v>
      </c>
      <c r="L25" s="95"/>
      <c r="M25" s="96" t="s">
        <v>2</v>
      </c>
      <c r="N25" s="95"/>
      <c r="O25" s="96" t="s">
        <v>2</v>
      </c>
      <c r="P25" s="95"/>
      <c r="Q25" s="96" t="s">
        <v>2</v>
      </c>
      <c r="R25" s="95"/>
      <c r="S25" s="96" t="s">
        <v>2</v>
      </c>
      <c r="T25" s="97"/>
    </row>
    <row r="26" spans="1:20" s="67" customFormat="1" ht="12.75" customHeight="1">
      <c r="A26" s="67">
        <v>19</v>
      </c>
      <c r="B26" s="98" t="s">
        <v>103</v>
      </c>
      <c r="C26" s="99" t="s">
        <v>2</v>
      </c>
      <c r="D26" s="100"/>
      <c r="E26" s="94" t="s">
        <v>2</v>
      </c>
      <c r="F26" s="101"/>
      <c r="G26" s="99" t="s">
        <v>2</v>
      </c>
      <c r="H26" s="100"/>
      <c r="I26" s="94" t="s">
        <v>2</v>
      </c>
      <c r="J26" s="100"/>
      <c r="K26" s="94" t="s">
        <v>2</v>
      </c>
      <c r="L26" s="95"/>
      <c r="M26" s="96" t="s">
        <v>2</v>
      </c>
      <c r="N26" s="95"/>
      <c r="O26" s="96" t="s">
        <v>2</v>
      </c>
      <c r="P26" s="95"/>
      <c r="Q26" s="96" t="s">
        <v>2</v>
      </c>
      <c r="R26" s="95"/>
      <c r="S26" s="96" t="s">
        <v>2</v>
      </c>
      <c r="T26" s="97"/>
    </row>
    <row r="27" spans="1:20" s="67" customFormat="1" ht="12.75" customHeight="1">
      <c r="A27" s="67">
        <v>20</v>
      </c>
      <c r="B27" s="98" t="s">
        <v>104</v>
      </c>
      <c r="C27" s="99"/>
      <c r="D27" s="100"/>
      <c r="E27" s="94"/>
      <c r="F27" s="101"/>
      <c r="G27" s="99" t="s">
        <v>2</v>
      </c>
      <c r="H27" s="100"/>
      <c r="I27" s="94" t="s">
        <v>2</v>
      </c>
      <c r="J27" s="100"/>
      <c r="K27" s="94" t="s">
        <v>2</v>
      </c>
      <c r="L27" s="95"/>
      <c r="M27" s="96" t="s">
        <v>2</v>
      </c>
      <c r="N27" s="95"/>
      <c r="O27" s="96" t="s">
        <v>2</v>
      </c>
      <c r="P27" s="95"/>
      <c r="Q27" s="96" t="s">
        <v>2</v>
      </c>
      <c r="R27" s="95"/>
      <c r="S27" s="96" t="s">
        <v>2</v>
      </c>
      <c r="T27" s="97"/>
    </row>
    <row r="28" spans="1:20" s="67" customFormat="1" ht="12.75" customHeight="1">
      <c r="A28" s="67">
        <v>21</v>
      </c>
      <c r="B28" s="98" t="s">
        <v>105</v>
      </c>
      <c r="C28" s="99" t="s">
        <v>2</v>
      </c>
      <c r="D28" s="100"/>
      <c r="E28" s="94" t="s">
        <v>2</v>
      </c>
      <c r="F28" s="101"/>
      <c r="G28" s="99"/>
      <c r="H28" s="100"/>
      <c r="I28" s="94"/>
      <c r="J28" s="100"/>
      <c r="K28" s="94"/>
      <c r="L28" s="95"/>
      <c r="M28" s="96"/>
      <c r="N28" s="95"/>
      <c r="O28" s="96"/>
      <c r="P28" s="95"/>
      <c r="Q28" s="96"/>
      <c r="R28" s="95"/>
      <c r="S28" s="96"/>
      <c r="T28" s="97"/>
    </row>
    <row r="29" spans="1:20" s="67" customFormat="1" ht="12.75" customHeight="1">
      <c r="A29" s="67">
        <v>22</v>
      </c>
      <c r="B29" s="98" t="s">
        <v>106</v>
      </c>
      <c r="C29" s="99" t="s">
        <v>2</v>
      </c>
      <c r="D29" s="100"/>
      <c r="E29" s="94" t="s">
        <v>2</v>
      </c>
      <c r="F29" s="101"/>
      <c r="G29" s="99" t="s">
        <v>2</v>
      </c>
      <c r="H29" s="100"/>
      <c r="I29" s="94" t="s">
        <v>2</v>
      </c>
      <c r="J29" s="100"/>
      <c r="K29" s="94" t="s">
        <v>2</v>
      </c>
      <c r="L29" s="95"/>
      <c r="M29" s="96" t="s">
        <v>2</v>
      </c>
      <c r="N29" s="95"/>
      <c r="O29" s="96" t="s">
        <v>2</v>
      </c>
      <c r="P29" s="95"/>
      <c r="Q29" s="96" t="s">
        <v>2</v>
      </c>
      <c r="R29" s="95"/>
      <c r="S29" s="96" t="s">
        <v>2</v>
      </c>
      <c r="T29" s="97"/>
    </row>
    <row r="30" spans="1:20" s="67" customFormat="1" ht="12.75" customHeight="1">
      <c r="A30" s="67">
        <v>23</v>
      </c>
      <c r="B30" s="98" t="s">
        <v>229</v>
      </c>
      <c r="C30" s="99" t="s">
        <v>2</v>
      </c>
      <c r="D30" s="100"/>
      <c r="E30" s="94" t="s">
        <v>2</v>
      </c>
      <c r="F30" s="101"/>
      <c r="G30" s="99" t="s">
        <v>2</v>
      </c>
      <c r="H30" s="100"/>
      <c r="I30" s="94" t="s">
        <v>2</v>
      </c>
      <c r="J30" s="100"/>
      <c r="K30" s="94" t="s">
        <v>2</v>
      </c>
      <c r="L30" s="95"/>
      <c r="M30" s="96" t="s">
        <v>2</v>
      </c>
      <c r="N30" s="95"/>
      <c r="O30" s="96" t="s">
        <v>2</v>
      </c>
      <c r="P30" s="95"/>
      <c r="Q30" s="96" t="s">
        <v>2</v>
      </c>
      <c r="R30" s="95"/>
      <c r="S30" s="96" t="s">
        <v>2</v>
      </c>
      <c r="T30" s="97"/>
    </row>
    <row r="31" spans="1:20" s="67" customFormat="1" ht="12.75" customHeight="1">
      <c r="A31" s="67">
        <v>24</v>
      </c>
      <c r="B31" s="98" t="s">
        <v>107</v>
      </c>
      <c r="C31" s="99" t="s">
        <v>2</v>
      </c>
      <c r="D31" s="100"/>
      <c r="E31" s="94" t="s">
        <v>2</v>
      </c>
      <c r="F31" s="101"/>
      <c r="G31" s="99" t="s">
        <v>2</v>
      </c>
      <c r="H31" s="100"/>
      <c r="I31" s="94" t="s">
        <v>2</v>
      </c>
      <c r="J31" s="100"/>
      <c r="K31" s="94" t="s">
        <v>2</v>
      </c>
      <c r="L31" s="95"/>
      <c r="M31" s="96" t="s">
        <v>2</v>
      </c>
      <c r="N31" s="95"/>
      <c r="O31" s="96" t="s">
        <v>2</v>
      </c>
      <c r="P31" s="95"/>
      <c r="Q31" s="96" t="s">
        <v>2</v>
      </c>
      <c r="R31" s="95"/>
      <c r="S31" s="96" t="s">
        <v>2</v>
      </c>
      <c r="T31" s="97"/>
    </row>
    <row r="32" spans="1:20" s="67" customFormat="1" ht="25.5" customHeight="1">
      <c r="A32" s="67">
        <v>25</v>
      </c>
      <c r="B32" s="98" t="s">
        <v>108</v>
      </c>
      <c r="C32" s="99" t="s">
        <v>2</v>
      </c>
      <c r="D32" s="100"/>
      <c r="E32" s="94" t="s">
        <v>2</v>
      </c>
      <c r="F32" s="101"/>
      <c r="G32" s="99" t="s">
        <v>2</v>
      </c>
      <c r="H32" s="100"/>
      <c r="I32" s="94" t="s">
        <v>2</v>
      </c>
      <c r="J32" s="100"/>
      <c r="K32" s="94" t="s">
        <v>2</v>
      </c>
      <c r="L32" s="95"/>
      <c r="M32" s="96" t="s">
        <v>2</v>
      </c>
      <c r="N32" s="95"/>
      <c r="O32" s="96" t="s">
        <v>2</v>
      </c>
      <c r="P32" s="95"/>
      <c r="Q32" s="96" t="s">
        <v>2</v>
      </c>
      <c r="R32" s="95"/>
      <c r="S32" s="96" t="s">
        <v>2</v>
      </c>
      <c r="T32" s="97"/>
    </row>
    <row r="33" spans="1:20" s="67" customFormat="1" ht="12.75" customHeight="1">
      <c r="A33" s="67">
        <v>26</v>
      </c>
      <c r="B33" s="98" t="s">
        <v>109</v>
      </c>
      <c r="C33" s="99" t="s">
        <v>2</v>
      </c>
      <c r="D33" s="100"/>
      <c r="E33" s="94" t="s">
        <v>2</v>
      </c>
      <c r="F33" s="101"/>
      <c r="G33" s="99" t="s">
        <v>2</v>
      </c>
      <c r="H33" s="100"/>
      <c r="I33" s="94" t="s">
        <v>2</v>
      </c>
      <c r="J33" s="100"/>
      <c r="K33" s="94" t="s">
        <v>2</v>
      </c>
      <c r="L33" s="95"/>
      <c r="M33" s="96" t="s">
        <v>2</v>
      </c>
      <c r="N33" s="95"/>
      <c r="O33" s="96" t="s">
        <v>2</v>
      </c>
      <c r="P33" s="95"/>
      <c r="Q33" s="96" t="s">
        <v>2</v>
      </c>
      <c r="R33" s="95"/>
      <c r="S33" s="96" t="s">
        <v>2</v>
      </c>
      <c r="T33" s="97"/>
    </row>
    <row r="34" spans="1:20" s="67" customFormat="1" ht="12.75" customHeight="1">
      <c r="A34" s="67">
        <v>27</v>
      </c>
      <c r="B34" s="98" t="s">
        <v>110</v>
      </c>
      <c r="C34" s="99" t="s">
        <v>2</v>
      </c>
      <c r="D34" s="100"/>
      <c r="E34" s="94" t="s">
        <v>2</v>
      </c>
      <c r="F34" s="101"/>
      <c r="G34" s="99" t="s">
        <v>2</v>
      </c>
      <c r="H34" s="100"/>
      <c r="I34" s="94" t="s">
        <v>2</v>
      </c>
      <c r="J34" s="100"/>
      <c r="K34" s="94" t="s">
        <v>2</v>
      </c>
      <c r="L34" s="95"/>
      <c r="M34" s="96" t="s">
        <v>2</v>
      </c>
      <c r="N34" s="95"/>
      <c r="O34" s="96" t="s">
        <v>2</v>
      </c>
      <c r="P34" s="95"/>
      <c r="Q34" s="96" t="s">
        <v>2</v>
      </c>
      <c r="R34" s="95"/>
      <c r="S34" s="96" t="s">
        <v>2</v>
      </c>
      <c r="T34" s="97"/>
    </row>
    <row r="35" spans="1:20" s="67" customFormat="1" ht="12.75" customHeight="1">
      <c r="A35" s="67">
        <v>28</v>
      </c>
      <c r="B35" s="98" t="s">
        <v>111</v>
      </c>
      <c r="C35" s="99" t="s">
        <v>2</v>
      </c>
      <c r="D35" s="100"/>
      <c r="E35" s="94" t="s">
        <v>2</v>
      </c>
      <c r="F35" s="101"/>
      <c r="G35" s="99" t="s">
        <v>2</v>
      </c>
      <c r="H35" s="100"/>
      <c r="I35" s="94" t="s">
        <v>2</v>
      </c>
      <c r="J35" s="100"/>
      <c r="K35" s="94" t="s">
        <v>2</v>
      </c>
      <c r="L35" s="95"/>
      <c r="M35" s="96" t="s">
        <v>2</v>
      </c>
      <c r="N35" s="95"/>
      <c r="O35" s="96" t="s">
        <v>2</v>
      </c>
      <c r="P35" s="95"/>
      <c r="Q35" s="96" t="s">
        <v>2</v>
      </c>
      <c r="R35" s="95"/>
      <c r="S35" s="96" t="s">
        <v>2</v>
      </c>
      <c r="T35" s="97"/>
    </row>
    <row r="36" spans="1:20" s="67" customFormat="1" ht="25.5" customHeight="1">
      <c r="A36" s="67">
        <v>29</v>
      </c>
      <c r="B36" s="98" t="s">
        <v>112</v>
      </c>
      <c r="C36" s="99" t="s">
        <v>2</v>
      </c>
      <c r="D36" s="100"/>
      <c r="E36" s="94" t="s">
        <v>2</v>
      </c>
      <c r="F36" s="101"/>
      <c r="G36" s="99" t="s">
        <v>2</v>
      </c>
      <c r="H36" s="100"/>
      <c r="I36" s="94" t="s">
        <v>2</v>
      </c>
      <c r="J36" s="100"/>
      <c r="K36" s="94" t="s">
        <v>2</v>
      </c>
      <c r="L36" s="95"/>
      <c r="M36" s="96" t="s">
        <v>2</v>
      </c>
      <c r="N36" s="95"/>
      <c r="O36" s="96" t="s">
        <v>2</v>
      </c>
      <c r="P36" s="95"/>
      <c r="Q36" s="96" t="s">
        <v>2</v>
      </c>
      <c r="R36" s="95"/>
      <c r="S36" s="96" t="s">
        <v>2</v>
      </c>
      <c r="T36" s="97"/>
    </row>
    <row r="37" spans="1:20" s="67" customFormat="1" ht="12.75" customHeight="1" thickBot="1">
      <c r="A37" s="67">
        <v>30</v>
      </c>
      <c r="B37" s="104" t="s">
        <v>113</v>
      </c>
      <c r="C37" s="105" t="s">
        <v>2</v>
      </c>
      <c r="D37" s="106"/>
      <c r="E37" s="107" t="s">
        <v>2</v>
      </c>
      <c r="F37" s="108"/>
      <c r="G37" s="105" t="s">
        <v>2</v>
      </c>
      <c r="H37" s="106"/>
      <c r="I37" s="107" t="s">
        <v>2</v>
      </c>
      <c r="J37" s="106"/>
      <c r="K37" s="107" t="s">
        <v>2</v>
      </c>
      <c r="L37" s="109"/>
      <c r="M37" s="110" t="s">
        <v>2</v>
      </c>
      <c r="N37" s="109"/>
      <c r="O37" s="110" t="s">
        <v>2</v>
      </c>
      <c r="P37" s="109"/>
      <c r="Q37" s="110" t="s">
        <v>2</v>
      </c>
      <c r="R37" s="109"/>
      <c r="S37" s="110" t="s">
        <v>2</v>
      </c>
      <c r="T37" s="111"/>
    </row>
    <row r="38" spans="1:10" s="174" customFormat="1" ht="12.75">
      <c r="A38" s="173"/>
      <c r="B38" s="67" t="s">
        <v>172</v>
      </c>
      <c r="D38" s="175">
        <f>SUM(D8:D37)</f>
        <v>0</v>
      </c>
      <c r="F38" s="175">
        <f>SUM(F8:F37)</f>
        <v>0</v>
      </c>
      <c r="H38" s="175">
        <f>SUM(H8:H37)</f>
        <v>0</v>
      </c>
      <c r="J38" s="175">
        <f>SUM(J8:J37)</f>
        <v>0</v>
      </c>
    </row>
    <row r="39" spans="1:10" s="174" customFormat="1" ht="12.75">
      <c r="A39" s="173"/>
      <c r="B39" s="176" t="s">
        <v>173</v>
      </c>
      <c r="C39" s="177"/>
      <c r="D39" s="175">
        <f>C5+D38</f>
        <v>390000</v>
      </c>
      <c r="E39" s="177"/>
      <c r="F39" s="175">
        <f>E5+F38</f>
        <v>410000</v>
      </c>
      <c r="G39" s="177"/>
      <c r="H39" s="175">
        <f>G5+H38</f>
        <v>395000</v>
      </c>
      <c r="I39" s="177"/>
      <c r="J39" s="175">
        <f>I5+J38</f>
        <v>410000</v>
      </c>
    </row>
    <row r="40" s="67" customFormat="1" ht="12.75"/>
    <row r="41" s="67" customFormat="1" ht="12.75"/>
    <row r="42" s="67" customFormat="1" ht="12.75"/>
    <row r="43" s="67" customFormat="1" ht="12.75"/>
    <row r="44" s="67" customFormat="1" ht="12.75"/>
    <row r="45" s="67" customFormat="1" ht="12.75"/>
    <row r="46" s="67" customFormat="1" ht="12.75"/>
    <row r="47" s="67" customFormat="1" ht="12.75"/>
    <row r="48" s="67" customFormat="1" ht="12.75"/>
    <row r="49" s="67" customFormat="1" ht="12.75"/>
    <row r="50" s="67" customFormat="1" ht="12.75"/>
    <row r="51" s="67" customFormat="1" ht="12.75"/>
    <row r="52" s="67" customFormat="1" ht="12.75"/>
    <row r="53" s="67" customFormat="1" ht="12.75"/>
    <row r="54" s="67" customFormat="1" ht="12.75"/>
    <row r="55" s="67" customFormat="1" ht="12.75"/>
    <row r="56" s="67" customFormat="1" ht="12.75"/>
    <row r="57" s="67" customFormat="1" ht="12.75"/>
    <row r="58" s="67" customFormat="1" ht="12.75"/>
  </sheetData>
  <sheetProtection password="CE2A" sheet="1" objects="1" scenarios="1"/>
  <mergeCells count="33">
    <mergeCell ref="C2:D2"/>
    <mergeCell ref="G2:H2"/>
    <mergeCell ref="K2:N2"/>
    <mergeCell ref="E2:F2"/>
    <mergeCell ref="I2:J2"/>
    <mergeCell ref="O2:T2"/>
    <mergeCell ref="S3:T3"/>
    <mergeCell ref="K4:L4"/>
    <mergeCell ref="M4:N4"/>
    <mergeCell ref="O4:P4"/>
    <mergeCell ref="Q4:R4"/>
    <mergeCell ref="C3:D3"/>
    <mergeCell ref="E3:F3"/>
    <mergeCell ref="I3:J3"/>
    <mergeCell ref="G3:H3"/>
    <mergeCell ref="K3:L3"/>
    <mergeCell ref="E5:F5"/>
    <mergeCell ref="I5:J5"/>
    <mergeCell ref="G5:H5"/>
    <mergeCell ref="K5:L5"/>
    <mergeCell ref="O3:P3"/>
    <mergeCell ref="Q3:R3"/>
    <mergeCell ref="M3:N3"/>
    <mergeCell ref="M5:N5"/>
    <mergeCell ref="O5:P5"/>
    <mergeCell ref="Q5:R5"/>
    <mergeCell ref="S5:T5"/>
    <mergeCell ref="C4:D4"/>
    <mergeCell ref="E4:F4"/>
    <mergeCell ref="I4:J4"/>
    <mergeCell ref="G4:H4"/>
    <mergeCell ref="S4:T4"/>
    <mergeCell ref="C5:D5"/>
  </mergeCells>
  <printOptions/>
  <pageMargins left="0.17" right="0.17" top="0.35433070866141736" bottom="0.35433070866141736" header="0.2362204724409449" footer="0.1968503937007874"/>
  <pageSetup fitToHeight="1" fitToWidth="1" horizontalDpi="600" verticalDpi="600" orientation="portrait" paperSize="9" scale="66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6"/>
  <sheetViews>
    <sheetView zoomScale="70" zoomScaleNormal="70" zoomScaleSheetLayoutView="85" zoomScalePageLayoutView="85" workbookViewId="0" topLeftCell="A1">
      <pane xSplit="2" ySplit="8" topLeftCell="K9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S6" sqref="S6"/>
    </sheetView>
  </sheetViews>
  <sheetFormatPr defaultColWidth="9.125" defaultRowHeight="12.75" outlineLevelRow="1"/>
  <cols>
    <col min="1" max="1" width="3.50390625" style="44" customWidth="1"/>
    <col min="2" max="2" width="53.625" style="141" customWidth="1"/>
    <col min="3" max="3" width="8.625" style="9" customWidth="1"/>
    <col min="4" max="4" width="10.625" style="9" customWidth="1"/>
    <col min="5" max="5" width="8.625" style="9" customWidth="1"/>
    <col min="6" max="6" width="10.625" style="9" customWidth="1"/>
    <col min="7" max="7" width="8.625" style="9" customWidth="1"/>
    <col min="8" max="8" width="10.625" style="9" customWidth="1"/>
    <col min="9" max="9" width="8.625" style="9" customWidth="1"/>
    <col min="10" max="10" width="10.625" style="9" customWidth="1"/>
    <col min="11" max="11" width="8.625" style="9" customWidth="1"/>
    <col min="12" max="12" width="10.625" style="9" customWidth="1"/>
    <col min="13" max="13" width="8.625" style="9" customWidth="1"/>
    <col min="14" max="14" width="10.625" style="9" customWidth="1"/>
    <col min="15" max="15" width="8.625" style="9" customWidth="1"/>
    <col min="16" max="16" width="10.625" style="9" customWidth="1"/>
    <col min="17" max="17" width="8.625" style="9" customWidth="1"/>
    <col min="18" max="18" width="10.625" style="9" customWidth="1"/>
    <col min="19" max="16384" width="9.125" style="9" customWidth="1"/>
  </cols>
  <sheetData>
    <row r="1" spans="1:36" s="113" customFormat="1" ht="6" customHeight="1" thickBot="1">
      <c r="A1" s="5"/>
      <c r="O1" s="114"/>
      <c r="P1" s="114"/>
      <c r="Q1" s="114"/>
      <c r="R1" s="114"/>
      <c r="S1" s="114"/>
      <c r="T1" s="114"/>
      <c r="U1" s="114"/>
      <c r="V1" s="114"/>
      <c r="W1" s="114"/>
      <c r="X1" s="114"/>
      <c r="AE1" s="114"/>
      <c r="AF1" s="114"/>
      <c r="AG1" s="114"/>
      <c r="AH1" s="114"/>
      <c r="AI1" s="114"/>
      <c r="AJ1" s="114"/>
    </row>
    <row r="2" spans="1:18" s="117" customFormat="1" ht="42" customHeight="1">
      <c r="A2" s="115"/>
      <c r="B2" s="116" t="s">
        <v>0</v>
      </c>
      <c r="C2" s="226" t="s">
        <v>114</v>
      </c>
      <c r="D2" s="249"/>
      <c r="E2" s="249" t="s">
        <v>115</v>
      </c>
      <c r="F2" s="249"/>
      <c r="G2" s="249" t="s">
        <v>116</v>
      </c>
      <c r="H2" s="227"/>
      <c r="I2" s="226" t="s">
        <v>117</v>
      </c>
      <c r="J2" s="249"/>
      <c r="K2" s="249" t="s">
        <v>118</v>
      </c>
      <c r="L2" s="249"/>
      <c r="M2" s="249" t="s">
        <v>119</v>
      </c>
      <c r="N2" s="227"/>
      <c r="O2" s="228" t="s">
        <v>120</v>
      </c>
      <c r="P2" s="249"/>
      <c r="Q2" s="249" t="s">
        <v>121</v>
      </c>
      <c r="R2" s="227"/>
    </row>
    <row r="3" spans="1:18" s="117" customFormat="1" ht="29.25" customHeight="1">
      <c r="A3" s="115"/>
      <c r="B3" s="118" t="s">
        <v>43</v>
      </c>
      <c r="C3" s="230" t="s">
        <v>122</v>
      </c>
      <c r="D3" s="250"/>
      <c r="E3" s="250" t="s">
        <v>123</v>
      </c>
      <c r="F3" s="250"/>
      <c r="G3" s="250" t="s">
        <v>124</v>
      </c>
      <c r="H3" s="231"/>
      <c r="I3" s="230" t="s">
        <v>125</v>
      </c>
      <c r="J3" s="250"/>
      <c r="K3" s="250" t="s">
        <v>126</v>
      </c>
      <c r="L3" s="250"/>
      <c r="M3" s="250" t="s">
        <v>127</v>
      </c>
      <c r="N3" s="231"/>
      <c r="O3" s="232" t="s">
        <v>128</v>
      </c>
      <c r="P3" s="250"/>
      <c r="Q3" s="250" t="s">
        <v>129</v>
      </c>
      <c r="R3" s="231"/>
    </row>
    <row r="4" spans="1:18" s="117" customFormat="1" ht="29.25" customHeight="1" hidden="1" outlineLevel="1">
      <c r="A4" s="115"/>
      <c r="B4" s="119" t="s">
        <v>47</v>
      </c>
      <c r="C4" s="230" t="s">
        <v>130</v>
      </c>
      <c r="D4" s="250"/>
      <c r="E4" s="250" t="s">
        <v>131</v>
      </c>
      <c r="F4" s="250"/>
      <c r="G4" s="250" t="s">
        <v>132</v>
      </c>
      <c r="H4" s="231"/>
      <c r="I4" s="230" t="s">
        <v>133</v>
      </c>
      <c r="J4" s="250"/>
      <c r="K4" s="250" t="s">
        <v>134</v>
      </c>
      <c r="L4" s="250"/>
      <c r="M4" s="250" t="s">
        <v>135</v>
      </c>
      <c r="N4" s="231"/>
      <c r="O4" s="232" t="s">
        <v>136</v>
      </c>
      <c r="P4" s="250"/>
      <c r="Q4" s="250" t="s">
        <v>137</v>
      </c>
      <c r="R4" s="231"/>
    </row>
    <row r="5" spans="1:18" s="121" customFormat="1" ht="29.25" customHeight="1" collapsed="1">
      <c r="A5" s="120"/>
      <c r="B5" s="1" t="s">
        <v>61</v>
      </c>
      <c r="C5" s="237">
        <v>497000</v>
      </c>
      <c r="D5" s="238"/>
      <c r="E5" s="238">
        <v>561000</v>
      </c>
      <c r="F5" s="238"/>
      <c r="G5" s="238">
        <v>600000</v>
      </c>
      <c r="H5" s="235"/>
      <c r="I5" s="237">
        <v>522000</v>
      </c>
      <c r="J5" s="238"/>
      <c r="K5" s="238">
        <v>587000</v>
      </c>
      <c r="L5" s="238"/>
      <c r="M5" s="238">
        <v>630000</v>
      </c>
      <c r="N5" s="235"/>
      <c r="O5" s="234">
        <v>651000</v>
      </c>
      <c r="P5" s="238"/>
      <c r="Q5" s="238">
        <v>690000</v>
      </c>
      <c r="R5" s="235"/>
    </row>
    <row r="6" spans="1:18" s="117" customFormat="1" ht="29.25" customHeight="1" thickBot="1">
      <c r="A6" s="115"/>
      <c r="B6" s="122"/>
      <c r="C6" s="123" t="s">
        <v>51</v>
      </c>
      <c r="D6" s="170" t="s">
        <v>52</v>
      </c>
      <c r="E6" s="170" t="s">
        <v>51</v>
      </c>
      <c r="F6" s="170" t="s">
        <v>52</v>
      </c>
      <c r="G6" s="170" t="s">
        <v>51</v>
      </c>
      <c r="H6" s="124" t="s">
        <v>52</v>
      </c>
      <c r="I6" s="123" t="s">
        <v>51</v>
      </c>
      <c r="J6" s="170" t="s">
        <v>52</v>
      </c>
      <c r="K6" s="170" t="s">
        <v>51</v>
      </c>
      <c r="L6" s="170" t="s">
        <v>52</v>
      </c>
      <c r="M6" s="170" t="s">
        <v>51</v>
      </c>
      <c r="N6" s="124" t="s">
        <v>52</v>
      </c>
      <c r="O6" s="125" t="s">
        <v>51</v>
      </c>
      <c r="P6" s="170" t="s">
        <v>52</v>
      </c>
      <c r="Q6" s="170" t="s">
        <v>51</v>
      </c>
      <c r="R6" s="124" t="s">
        <v>52</v>
      </c>
    </row>
    <row r="7" spans="1:18" s="132" customFormat="1" ht="3.75" customHeight="1" thickBot="1">
      <c r="A7" s="126"/>
      <c r="B7" s="127"/>
      <c r="C7" s="128"/>
      <c r="D7" s="171"/>
      <c r="E7" s="171"/>
      <c r="F7" s="171"/>
      <c r="G7" s="171"/>
      <c r="H7" s="129"/>
      <c r="I7" s="128"/>
      <c r="J7" s="171"/>
      <c r="K7" s="171"/>
      <c r="L7" s="171"/>
      <c r="M7" s="171"/>
      <c r="N7" s="129"/>
      <c r="O7" s="130"/>
      <c r="P7" s="171"/>
      <c r="Q7" s="171"/>
      <c r="R7" s="131"/>
    </row>
    <row r="8" spans="1:18" ht="15.75" thickBot="1">
      <c r="A8" s="9"/>
      <c r="B8" s="64" t="s">
        <v>138</v>
      </c>
      <c r="C8" s="64"/>
      <c r="D8" s="65"/>
      <c r="E8" s="65"/>
      <c r="F8" s="65"/>
      <c r="G8" s="65"/>
      <c r="H8" s="66"/>
      <c r="I8" s="64"/>
      <c r="J8" s="65"/>
      <c r="K8" s="65"/>
      <c r="L8" s="65"/>
      <c r="M8" s="65"/>
      <c r="N8" s="66"/>
      <c r="O8" s="65"/>
      <c r="P8" s="65"/>
      <c r="Q8" s="65"/>
      <c r="R8" s="66"/>
    </row>
    <row r="9" spans="1:18" ht="25.5">
      <c r="A9" s="44">
        <v>1</v>
      </c>
      <c r="B9" s="133" t="s">
        <v>139</v>
      </c>
      <c r="C9" s="161" t="s">
        <v>2</v>
      </c>
      <c r="D9" s="162"/>
      <c r="E9" s="163" t="s">
        <v>2</v>
      </c>
      <c r="F9" s="162"/>
      <c r="G9" s="163" t="s">
        <v>2</v>
      </c>
      <c r="H9" s="164"/>
      <c r="I9" s="161" t="s">
        <v>2</v>
      </c>
      <c r="J9" s="162"/>
      <c r="K9" s="163" t="s">
        <v>2</v>
      </c>
      <c r="L9" s="162"/>
      <c r="M9" s="163" t="s">
        <v>2</v>
      </c>
      <c r="N9" s="164"/>
      <c r="O9" s="172"/>
      <c r="P9" s="162"/>
      <c r="Q9" s="163"/>
      <c r="R9" s="168"/>
    </row>
    <row r="10" spans="1:18" ht="15">
      <c r="A10" s="44">
        <v>2</v>
      </c>
      <c r="B10" s="134" t="s">
        <v>140</v>
      </c>
      <c r="C10" s="38"/>
      <c r="D10" s="160"/>
      <c r="E10" s="159"/>
      <c r="F10" s="160"/>
      <c r="G10" s="159"/>
      <c r="H10" s="56"/>
      <c r="I10" s="38"/>
      <c r="J10" s="160"/>
      <c r="K10" s="159"/>
      <c r="L10" s="160"/>
      <c r="M10" s="159"/>
      <c r="N10" s="56"/>
      <c r="O10" s="37" t="s">
        <v>2</v>
      </c>
      <c r="P10" s="160"/>
      <c r="Q10" s="159" t="s">
        <v>2</v>
      </c>
      <c r="R10" s="135"/>
    </row>
    <row r="11" spans="1:18" ht="15">
      <c r="A11" s="44">
        <v>3</v>
      </c>
      <c r="B11" s="134" t="s">
        <v>141</v>
      </c>
      <c r="C11" s="38"/>
      <c r="D11" s="160"/>
      <c r="E11" s="159"/>
      <c r="F11" s="160"/>
      <c r="G11" s="159"/>
      <c r="H11" s="56"/>
      <c r="I11" s="38" t="s">
        <v>2</v>
      </c>
      <c r="J11" s="160"/>
      <c r="K11" s="159" t="s">
        <v>2</v>
      </c>
      <c r="L11" s="160"/>
      <c r="M11" s="159" t="s">
        <v>2</v>
      </c>
      <c r="N11" s="56"/>
      <c r="O11" s="37"/>
      <c r="P11" s="160"/>
      <c r="Q11" s="159"/>
      <c r="R11" s="135"/>
    </row>
    <row r="12" spans="1:18" ht="15.75" thickBot="1">
      <c r="A12" s="44">
        <v>4</v>
      </c>
      <c r="B12" s="136" t="s">
        <v>142</v>
      </c>
      <c r="C12" s="47"/>
      <c r="D12" s="165"/>
      <c r="E12" s="166"/>
      <c r="F12" s="165"/>
      <c r="G12" s="166"/>
      <c r="H12" s="62"/>
      <c r="I12" s="47" t="s">
        <v>2</v>
      </c>
      <c r="J12" s="165"/>
      <c r="K12" s="166" t="s">
        <v>2</v>
      </c>
      <c r="L12" s="165"/>
      <c r="M12" s="166" t="s">
        <v>2</v>
      </c>
      <c r="N12" s="62"/>
      <c r="O12" s="46"/>
      <c r="P12" s="165"/>
      <c r="Q12" s="166"/>
      <c r="R12" s="169"/>
    </row>
    <row r="13" spans="1:18" ht="15.75" thickBot="1">
      <c r="A13" s="9"/>
      <c r="B13" s="64" t="s">
        <v>1</v>
      </c>
      <c r="C13" s="157"/>
      <c r="D13" s="158"/>
      <c r="E13" s="158"/>
      <c r="F13" s="158"/>
      <c r="G13" s="158"/>
      <c r="H13" s="167"/>
      <c r="I13" s="157"/>
      <c r="J13" s="158"/>
      <c r="K13" s="158"/>
      <c r="L13" s="158"/>
      <c r="M13" s="158"/>
      <c r="N13" s="167"/>
      <c r="O13" s="158"/>
      <c r="P13" s="158"/>
      <c r="Q13" s="158"/>
      <c r="R13" s="167"/>
    </row>
    <row r="14" spans="1:18" ht="15">
      <c r="A14" s="44">
        <v>5</v>
      </c>
      <c r="B14" s="133" t="s">
        <v>143</v>
      </c>
      <c r="C14" s="161" t="s">
        <v>27</v>
      </c>
      <c r="D14" s="162"/>
      <c r="E14" s="163"/>
      <c r="F14" s="162"/>
      <c r="G14" s="163"/>
      <c r="H14" s="164"/>
      <c r="I14" s="161" t="s">
        <v>27</v>
      </c>
      <c r="J14" s="162"/>
      <c r="K14" s="163"/>
      <c r="L14" s="162"/>
      <c r="M14" s="163"/>
      <c r="N14" s="164"/>
      <c r="O14" s="172"/>
      <c r="P14" s="162"/>
      <c r="Q14" s="163"/>
      <c r="R14" s="168"/>
    </row>
    <row r="15" spans="1:18" ht="25.5">
      <c r="A15" s="44">
        <v>6</v>
      </c>
      <c r="B15" s="134" t="s">
        <v>144</v>
      </c>
      <c r="C15" s="38" t="s">
        <v>2</v>
      </c>
      <c r="D15" s="160"/>
      <c r="E15" s="159"/>
      <c r="F15" s="160"/>
      <c r="G15" s="159"/>
      <c r="H15" s="56"/>
      <c r="I15" s="38" t="s">
        <v>2</v>
      </c>
      <c r="J15" s="160"/>
      <c r="K15" s="159"/>
      <c r="L15" s="160"/>
      <c r="M15" s="159"/>
      <c r="N15" s="56"/>
      <c r="O15" s="37"/>
      <c r="P15" s="160"/>
      <c r="Q15" s="159"/>
      <c r="R15" s="135"/>
    </row>
    <row r="16" spans="1:18" ht="25.5">
      <c r="A16" s="44">
        <v>7</v>
      </c>
      <c r="B16" s="134" t="s">
        <v>9</v>
      </c>
      <c r="C16" s="38" t="s">
        <v>2</v>
      </c>
      <c r="D16" s="160"/>
      <c r="E16" s="159" t="s">
        <v>2</v>
      </c>
      <c r="F16" s="160"/>
      <c r="G16" s="159" t="s">
        <v>2</v>
      </c>
      <c r="H16" s="56"/>
      <c r="I16" s="38" t="s">
        <v>2</v>
      </c>
      <c r="J16" s="160"/>
      <c r="K16" s="159" t="s">
        <v>2</v>
      </c>
      <c r="L16" s="160"/>
      <c r="M16" s="159" t="s">
        <v>2</v>
      </c>
      <c r="N16" s="56"/>
      <c r="O16" s="37" t="s">
        <v>2</v>
      </c>
      <c r="P16" s="160"/>
      <c r="Q16" s="159" t="s">
        <v>2</v>
      </c>
      <c r="R16" s="135"/>
    </row>
    <row r="17" spans="1:18" ht="25.5">
      <c r="A17" s="44">
        <v>8</v>
      </c>
      <c r="B17" s="134" t="s">
        <v>145</v>
      </c>
      <c r="C17" s="38"/>
      <c r="D17" s="160"/>
      <c r="E17" s="159" t="s">
        <v>2</v>
      </c>
      <c r="F17" s="160"/>
      <c r="G17" s="159" t="s">
        <v>2</v>
      </c>
      <c r="H17" s="56"/>
      <c r="I17" s="38"/>
      <c r="J17" s="160"/>
      <c r="K17" s="159" t="s">
        <v>2</v>
      </c>
      <c r="L17" s="160"/>
      <c r="M17" s="159" t="s">
        <v>2</v>
      </c>
      <c r="N17" s="56"/>
      <c r="O17" s="37" t="s">
        <v>2</v>
      </c>
      <c r="P17" s="160"/>
      <c r="Q17" s="159" t="s">
        <v>2</v>
      </c>
      <c r="R17" s="135"/>
    </row>
    <row r="18" spans="1:18" ht="14.25" customHeight="1">
      <c r="A18" s="44">
        <v>9</v>
      </c>
      <c r="B18" s="134" t="s">
        <v>146</v>
      </c>
      <c r="C18" s="38"/>
      <c r="D18" s="160"/>
      <c r="E18" s="159" t="s">
        <v>2</v>
      </c>
      <c r="F18" s="160"/>
      <c r="G18" s="159" t="s">
        <v>2</v>
      </c>
      <c r="H18" s="56"/>
      <c r="I18" s="38"/>
      <c r="J18" s="160"/>
      <c r="K18" s="159" t="s">
        <v>2</v>
      </c>
      <c r="L18" s="160"/>
      <c r="M18" s="159" t="s">
        <v>2</v>
      </c>
      <c r="N18" s="56"/>
      <c r="O18" s="37" t="s">
        <v>2</v>
      </c>
      <c r="P18" s="160"/>
      <c r="Q18" s="159" t="s">
        <v>2</v>
      </c>
      <c r="R18" s="135"/>
    </row>
    <row r="19" spans="1:18" ht="14.25" customHeight="1">
      <c r="A19" s="44">
        <v>10</v>
      </c>
      <c r="B19" s="134" t="s">
        <v>147</v>
      </c>
      <c r="C19" s="38"/>
      <c r="D19" s="160"/>
      <c r="E19" s="159" t="s">
        <v>2</v>
      </c>
      <c r="F19" s="160"/>
      <c r="G19" s="159" t="s">
        <v>2</v>
      </c>
      <c r="H19" s="56"/>
      <c r="I19" s="38"/>
      <c r="J19" s="160"/>
      <c r="K19" s="159" t="s">
        <v>2</v>
      </c>
      <c r="L19" s="160"/>
      <c r="M19" s="159" t="s">
        <v>2</v>
      </c>
      <c r="N19" s="56"/>
      <c r="O19" s="37" t="s">
        <v>2</v>
      </c>
      <c r="P19" s="160"/>
      <c r="Q19" s="159" t="s">
        <v>2</v>
      </c>
      <c r="R19" s="135"/>
    </row>
    <row r="20" spans="1:18" ht="14.25" customHeight="1">
      <c r="A20" s="44">
        <v>11</v>
      </c>
      <c r="B20" s="134" t="s">
        <v>148</v>
      </c>
      <c r="C20" s="38"/>
      <c r="D20" s="160"/>
      <c r="E20" s="159"/>
      <c r="F20" s="160"/>
      <c r="G20" s="159" t="s">
        <v>2</v>
      </c>
      <c r="H20" s="56"/>
      <c r="I20" s="38"/>
      <c r="J20" s="160"/>
      <c r="K20" s="159"/>
      <c r="L20" s="160"/>
      <c r="M20" s="159" t="s">
        <v>2</v>
      </c>
      <c r="N20" s="56"/>
      <c r="O20" s="37"/>
      <c r="P20" s="160"/>
      <c r="Q20" s="159" t="s">
        <v>2</v>
      </c>
      <c r="R20" s="135"/>
    </row>
    <row r="21" spans="1:18" ht="14.25" customHeight="1">
      <c r="A21" s="44">
        <v>12</v>
      </c>
      <c r="B21" s="134" t="s">
        <v>149</v>
      </c>
      <c r="C21" s="38" t="s">
        <v>2</v>
      </c>
      <c r="D21" s="160"/>
      <c r="E21" s="159" t="s">
        <v>2</v>
      </c>
      <c r="F21" s="160"/>
      <c r="G21" s="159" t="s">
        <v>2</v>
      </c>
      <c r="H21" s="56"/>
      <c r="I21" s="38" t="s">
        <v>2</v>
      </c>
      <c r="J21" s="160"/>
      <c r="K21" s="159" t="s">
        <v>2</v>
      </c>
      <c r="L21" s="160"/>
      <c r="M21" s="159" t="s">
        <v>2</v>
      </c>
      <c r="N21" s="56"/>
      <c r="O21" s="37" t="s">
        <v>2</v>
      </c>
      <c r="P21" s="160"/>
      <c r="Q21" s="159" t="s">
        <v>2</v>
      </c>
      <c r="R21" s="135"/>
    </row>
    <row r="22" spans="1:18" ht="26.25" customHeight="1" thickBot="1">
      <c r="A22" s="44">
        <v>13</v>
      </c>
      <c r="B22" s="136" t="s">
        <v>150</v>
      </c>
      <c r="C22" s="47"/>
      <c r="D22" s="165"/>
      <c r="E22" s="166"/>
      <c r="F22" s="165"/>
      <c r="G22" s="166" t="s">
        <v>2</v>
      </c>
      <c r="H22" s="62"/>
      <c r="I22" s="47"/>
      <c r="J22" s="165"/>
      <c r="K22" s="166"/>
      <c r="L22" s="165"/>
      <c r="M22" s="166" t="s">
        <v>2</v>
      </c>
      <c r="N22" s="62"/>
      <c r="O22" s="46"/>
      <c r="P22" s="165"/>
      <c r="Q22" s="166" t="s">
        <v>2</v>
      </c>
      <c r="R22" s="169"/>
    </row>
    <row r="23" spans="1:18" ht="14.25" customHeight="1" thickBot="1">
      <c r="A23" s="9"/>
      <c r="B23" s="64" t="s">
        <v>3</v>
      </c>
      <c r="C23" s="157"/>
      <c r="D23" s="158"/>
      <c r="E23" s="158"/>
      <c r="F23" s="158"/>
      <c r="G23" s="158"/>
      <c r="H23" s="167"/>
      <c r="I23" s="157"/>
      <c r="J23" s="158"/>
      <c r="K23" s="158"/>
      <c r="L23" s="158"/>
      <c r="M23" s="158"/>
      <c r="N23" s="167"/>
      <c r="O23" s="158"/>
      <c r="P23" s="158"/>
      <c r="Q23" s="158"/>
      <c r="R23" s="167"/>
    </row>
    <row r="24" spans="1:18" ht="14.25" customHeight="1">
      <c r="A24" s="44">
        <v>14</v>
      </c>
      <c r="B24" s="133" t="s">
        <v>4</v>
      </c>
      <c r="C24" s="161" t="s">
        <v>2</v>
      </c>
      <c r="D24" s="162"/>
      <c r="E24" s="163" t="s">
        <v>2</v>
      </c>
      <c r="F24" s="162"/>
      <c r="G24" s="163"/>
      <c r="H24" s="164"/>
      <c r="I24" s="161" t="s">
        <v>2</v>
      </c>
      <c r="J24" s="162"/>
      <c r="K24" s="163" t="s">
        <v>2</v>
      </c>
      <c r="L24" s="162"/>
      <c r="M24" s="163"/>
      <c r="N24" s="164"/>
      <c r="O24" s="172" t="s">
        <v>2</v>
      </c>
      <c r="P24" s="162"/>
      <c r="Q24" s="163"/>
      <c r="R24" s="168"/>
    </row>
    <row r="25" spans="1:18" ht="14.25" customHeight="1">
      <c r="A25" s="44">
        <v>15</v>
      </c>
      <c r="B25" s="134" t="s">
        <v>151</v>
      </c>
      <c r="C25" s="38"/>
      <c r="D25" s="160"/>
      <c r="E25" s="159"/>
      <c r="F25" s="160"/>
      <c r="G25" s="159" t="s">
        <v>2</v>
      </c>
      <c r="H25" s="56"/>
      <c r="I25" s="38"/>
      <c r="J25" s="160"/>
      <c r="K25" s="159"/>
      <c r="L25" s="160"/>
      <c r="M25" s="159" t="s">
        <v>2</v>
      </c>
      <c r="N25" s="56"/>
      <c r="O25" s="37"/>
      <c r="P25" s="160"/>
      <c r="Q25" s="159" t="s">
        <v>2</v>
      </c>
      <c r="R25" s="135"/>
    </row>
    <row r="26" spans="1:18" ht="14.25" customHeight="1">
      <c r="A26" s="44">
        <v>16</v>
      </c>
      <c r="B26" s="134" t="s">
        <v>152</v>
      </c>
      <c r="C26" s="38" t="s">
        <v>2</v>
      </c>
      <c r="D26" s="160"/>
      <c r="E26" s="159" t="s">
        <v>2</v>
      </c>
      <c r="F26" s="160"/>
      <c r="G26" s="159" t="s">
        <v>2</v>
      </c>
      <c r="H26" s="56"/>
      <c r="I26" s="38" t="s">
        <v>2</v>
      </c>
      <c r="J26" s="160"/>
      <c r="K26" s="159" t="s">
        <v>2</v>
      </c>
      <c r="L26" s="160"/>
      <c r="M26" s="159" t="s">
        <v>2</v>
      </c>
      <c r="N26" s="56"/>
      <c r="O26" s="37" t="s">
        <v>2</v>
      </c>
      <c r="P26" s="160"/>
      <c r="Q26" s="159" t="s">
        <v>2</v>
      </c>
      <c r="R26" s="135"/>
    </row>
    <row r="27" spans="1:18" ht="14.25" customHeight="1">
      <c r="A27" s="44">
        <v>17</v>
      </c>
      <c r="B27" s="134" t="s">
        <v>153</v>
      </c>
      <c r="C27" s="38"/>
      <c r="D27" s="160"/>
      <c r="E27" s="159" t="s">
        <v>2</v>
      </c>
      <c r="F27" s="160"/>
      <c r="G27" s="159" t="s">
        <v>2</v>
      </c>
      <c r="H27" s="56"/>
      <c r="I27" s="38"/>
      <c r="J27" s="160"/>
      <c r="K27" s="159"/>
      <c r="L27" s="160"/>
      <c r="M27" s="159"/>
      <c r="N27" s="56"/>
      <c r="O27" s="37" t="s">
        <v>2</v>
      </c>
      <c r="P27" s="160"/>
      <c r="Q27" s="159" t="s">
        <v>2</v>
      </c>
      <c r="R27" s="135"/>
    </row>
    <row r="28" spans="1:18" ht="14.25" customHeight="1" thickBot="1">
      <c r="A28" s="44">
        <v>18</v>
      </c>
      <c r="B28" s="136" t="s">
        <v>154</v>
      </c>
      <c r="C28" s="47"/>
      <c r="D28" s="165"/>
      <c r="E28" s="166"/>
      <c r="F28" s="165"/>
      <c r="G28" s="166" t="s">
        <v>2</v>
      </c>
      <c r="H28" s="62"/>
      <c r="I28" s="47"/>
      <c r="J28" s="165"/>
      <c r="K28" s="166"/>
      <c r="L28" s="165"/>
      <c r="M28" s="166"/>
      <c r="N28" s="62"/>
      <c r="O28" s="46"/>
      <c r="P28" s="165"/>
      <c r="Q28" s="166" t="s">
        <v>2</v>
      </c>
      <c r="R28" s="169"/>
    </row>
    <row r="29" spans="1:18" ht="14.25" customHeight="1" thickBot="1">
      <c r="A29" s="9"/>
      <c r="B29" s="64" t="s">
        <v>5</v>
      </c>
      <c r="C29" s="157"/>
      <c r="D29" s="158"/>
      <c r="E29" s="158"/>
      <c r="F29" s="158"/>
      <c r="G29" s="158"/>
      <c r="H29" s="167"/>
      <c r="I29" s="157"/>
      <c r="J29" s="158"/>
      <c r="K29" s="158"/>
      <c r="L29" s="158"/>
      <c r="M29" s="158"/>
      <c r="N29" s="167"/>
      <c r="O29" s="158"/>
      <c r="P29" s="158"/>
      <c r="Q29" s="158"/>
      <c r="R29" s="167"/>
    </row>
    <row r="30" spans="1:18" ht="14.25" customHeight="1">
      <c r="A30" s="44">
        <v>19</v>
      </c>
      <c r="B30" s="137" t="s">
        <v>8</v>
      </c>
      <c r="C30" s="161"/>
      <c r="D30" s="162"/>
      <c r="E30" s="163" t="s">
        <v>2</v>
      </c>
      <c r="F30" s="162"/>
      <c r="G30" s="163" t="s">
        <v>2</v>
      </c>
      <c r="H30" s="164"/>
      <c r="I30" s="161"/>
      <c r="J30" s="162"/>
      <c r="K30" s="163" t="s">
        <v>2</v>
      </c>
      <c r="L30" s="162"/>
      <c r="M30" s="163" t="s">
        <v>2</v>
      </c>
      <c r="N30" s="164"/>
      <c r="O30" s="172" t="s">
        <v>2</v>
      </c>
      <c r="P30" s="162"/>
      <c r="Q30" s="163" t="s">
        <v>2</v>
      </c>
      <c r="R30" s="168"/>
    </row>
    <row r="31" spans="1:18" ht="14.25" customHeight="1">
      <c r="A31" s="44">
        <v>20</v>
      </c>
      <c r="B31" s="134" t="s">
        <v>155</v>
      </c>
      <c r="C31" s="38"/>
      <c r="D31" s="160"/>
      <c r="E31" s="159" t="s">
        <v>2</v>
      </c>
      <c r="F31" s="160"/>
      <c r="G31" s="159" t="s">
        <v>2</v>
      </c>
      <c r="H31" s="56"/>
      <c r="I31" s="38"/>
      <c r="J31" s="160"/>
      <c r="K31" s="159" t="s">
        <v>2</v>
      </c>
      <c r="L31" s="160"/>
      <c r="M31" s="159" t="s">
        <v>2</v>
      </c>
      <c r="N31" s="56"/>
      <c r="O31" s="37" t="s">
        <v>2</v>
      </c>
      <c r="P31" s="160"/>
      <c r="Q31" s="159" t="s">
        <v>2</v>
      </c>
      <c r="R31" s="135"/>
    </row>
    <row r="32" spans="1:18" ht="14.25" customHeight="1">
      <c r="A32" s="44">
        <v>21</v>
      </c>
      <c r="B32" s="134" t="s">
        <v>7</v>
      </c>
      <c r="C32" s="38"/>
      <c r="D32" s="160"/>
      <c r="E32" s="159" t="s">
        <v>2</v>
      </c>
      <c r="F32" s="160"/>
      <c r="G32" s="159" t="s">
        <v>2</v>
      </c>
      <c r="H32" s="56"/>
      <c r="I32" s="38"/>
      <c r="J32" s="160"/>
      <c r="K32" s="159" t="s">
        <v>2</v>
      </c>
      <c r="L32" s="160"/>
      <c r="M32" s="159" t="s">
        <v>2</v>
      </c>
      <c r="N32" s="56"/>
      <c r="O32" s="37" t="s">
        <v>2</v>
      </c>
      <c r="P32" s="160"/>
      <c r="Q32" s="159" t="s">
        <v>2</v>
      </c>
      <c r="R32" s="135"/>
    </row>
    <row r="33" spans="1:18" ht="14.25" customHeight="1">
      <c r="A33" s="44">
        <v>22</v>
      </c>
      <c r="B33" s="134" t="s">
        <v>13</v>
      </c>
      <c r="C33" s="38"/>
      <c r="D33" s="160"/>
      <c r="E33" s="159" t="s">
        <v>2</v>
      </c>
      <c r="F33" s="160"/>
      <c r="G33" s="159" t="s">
        <v>2</v>
      </c>
      <c r="H33" s="56"/>
      <c r="I33" s="38"/>
      <c r="J33" s="160"/>
      <c r="K33" s="159" t="s">
        <v>2</v>
      </c>
      <c r="L33" s="160"/>
      <c r="M33" s="159" t="s">
        <v>2</v>
      </c>
      <c r="N33" s="56"/>
      <c r="O33" s="37" t="s">
        <v>2</v>
      </c>
      <c r="P33" s="160"/>
      <c r="Q33" s="159" t="s">
        <v>2</v>
      </c>
      <c r="R33" s="135"/>
    </row>
    <row r="34" spans="1:18" ht="26.25" customHeight="1">
      <c r="A34" s="44">
        <v>23</v>
      </c>
      <c r="B34" s="134" t="s">
        <v>156</v>
      </c>
      <c r="C34" s="38"/>
      <c r="D34" s="160"/>
      <c r="E34" s="159" t="s">
        <v>2</v>
      </c>
      <c r="F34" s="160"/>
      <c r="G34" s="159" t="s">
        <v>2</v>
      </c>
      <c r="H34" s="56"/>
      <c r="I34" s="38"/>
      <c r="J34" s="160"/>
      <c r="K34" s="159" t="s">
        <v>2</v>
      </c>
      <c r="L34" s="160"/>
      <c r="M34" s="159" t="s">
        <v>2</v>
      </c>
      <c r="N34" s="56"/>
      <c r="O34" s="37" t="s">
        <v>2</v>
      </c>
      <c r="P34" s="160"/>
      <c r="Q34" s="159" t="s">
        <v>2</v>
      </c>
      <c r="R34" s="135"/>
    </row>
    <row r="35" spans="1:18" ht="14.25" customHeight="1">
      <c r="A35" s="44">
        <v>24</v>
      </c>
      <c r="B35" s="134" t="s">
        <v>6</v>
      </c>
      <c r="C35" s="38"/>
      <c r="D35" s="160"/>
      <c r="E35" s="159" t="s">
        <v>2</v>
      </c>
      <c r="F35" s="160"/>
      <c r="G35" s="159" t="s">
        <v>2</v>
      </c>
      <c r="H35" s="56"/>
      <c r="I35" s="38"/>
      <c r="J35" s="160"/>
      <c r="K35" s="159" t="s">
        <v>2</v>
      </c>
      <c r="L35" s="160"/>
      <c r="M35" s="159" t="s">
        <v>2</v>
      </c>
      <c r="N35" s="56"/>
      <c r="O35" s="37" t="s">
        <v>2</v>
      </c>
      <c r="P35" s="160"/>
      <c r="Q35" s="159" t="s">
        <v>2</v>
      </c>
      <c r="R35" s="135"/>
    </row>
    <row r="36" spans="1:18" ht="14.25" customHeight="1">
      <c r="A36" s="44">
        <v>25</v>
      </c>
      <c r="B36" s="134" t="s">
        <v>157</v>
      </c>
      <c r="C36" s="38"/>
      <c r="D36" s="160"/>
      <c r="E36" s="159"/>
      <c r="F36" s="160"/>
      <c r="G36" s="159" t="s">
        <v>2</v>
      </c>
      <c r="H36" s="56"/>
      <c r="I36" s="38"/>
      <c r="J36" s="160"/>
      <c r="K36" s="159"/>
      <c r="L36" s="160"/>
      <c r="M36" s="159" t="s">
        <v>2</v>
      </c>
      <c r="N36" s="56"/>
      <c r="O36" s="37"/>
      <c r="P36" s="160"/>
      <c r="Q36" s="159" t="s">
        <v>2</v>
      </c>
      <c r="R36" s="135"/>
    </row>
    <row r="37" spans="1:18" ht="14.25" customHeight="1">
      <c r="A37" s="44">
        <v>26</v>
      </c>
      <c r="B37" s="134" t="s">
        <v>158</v>
      </c>
      <c r="C37" s="38"/>
      <c r="D37" s="160"/>
      <c r="E37" s="159"/>
      <c r="F37" s="160"/>
      <c r="G37" s="159" t="s">
        <v>2</v>
      </c>
      <c r="H37" s="56"/>
      <c r="I37" s="38"/>
      <c r="J37" s="160"/>
      <c r="K37" s="159"/>
      <c r="L37" s="160"/>
      <c r="M37" s="159" t="s">
        <v>2</v>
      </c>
      <c r="N37" s="56"/>
      <c r="O37" s="37"/>
      <c r="P37" s="160"/>
      <c r="Q37" s="159" t="s">
        <v>2</v>
      </c>
      <c r="R37" s="135"/>
    </row>
    <row r="38" spans="1:18" ht="25.5">
      <c r="A38" s="44">
        <v>27</v>
      </c>
      <c r="B38" s="138" t="s">
        <v>159</v>
      </c>
      <c r="C38" s="38"/>
      <c r="D38" s="160"/>
      <c r="E38" s="159"/>
      <c r="F38" s="160"/>
      <c r="G38" s="159" t="s">
        <v>2</v>
      </c>
      <c r="H38" s="56"/>
      <c r="I38" s="38"/>
      <c r="J38" s="160"/>
      <c r="K38" s="159"/>
      <c r="L38" s="160"/>
      <c r="M38" s="159" t="s">
        <v>2</v>
      </c>
      <c r="N38" s="56"/>
      <c r="O38" s="37"/>
      <c r="P38" s="160"/>
      <c r="Q38" s="159" t="s">
        <v>2</v>
      </c>
      <c r="R38" s="135"/>
    </row>
    <row r="39" spans="1:18" ht="15">
      <c r="A39" s="44">
        <v>28</v>
      </c>
      <c r="B39" s="138" t="s">
        <v>160</v>
      </c>
      <c r="C39" s="38" t="s">
        <v>2</v>
      </c>
      <c r="D39" s="160"/>
      <c r="E39" s="159" t="s">
        <v>2</v>
      </c>
      <c r="F39" s="160"/>
      <c r="G39" s="159" t="s">
        <v>2</v>
      </c>
      <c r="H39" s="56"/>
      <c r="I39" s="38" t="s">
        <v>2</v>
      </c>
      <c r="J39" s="160"/>
      <c r="K39" s="159" t="s">
        <v>2</v>
      </c>
      <c r="L39" s="160"/>
      <c r="M39" s="159" t="s">
        <v>2</v>
      </c>
      <c r="N39" s="56"/>
      <c r="O39" s="37" t="s">
        <v>2</v>
      </c>
      <c r="P39" s="160"/>
      <c r="Q39" s="159" t="s">
        <v>2</v>
      </c>
      <c r="R39" s="135"/>
    </row>
    <row r="40" spans="1:18" ht="15">
      <c r="A40" s="44">
        <v>29</v>
      </c>
      <c r="B40" s="138" t="s">
        <v>161</v>
      </c>
      <c r="C40" s="38"/>
      <c r="D40" s="160"/>
      <c r="E40" s="159"/>
      <c r="F40" s="160"/>
      <c r="G40" s="159" t="s">
        <v>2</v>
      </c>
      <c r="H40" s="56"/>
      <c r="I40" s="38"/>
      <c r="J40" s="160"/>
      <c r="K40" s="159"/>
      <c r="L40" s="160"/>
      <c r="M40" s="159" t="s">
        <v>2</v>
      </c>
      <c r="N40" s="56"/>
      <c r="O40" s="37"/>
      <c r="P40" s="160"/>
      <c r="Q40" s="159" t="s">
        <v>2</v>
      </c>
      <c r="R40" s="135"/>
    </row>
    <row r="41" spans="1:18" s="141" customFormat="1" ht="15.75" thickBot="1">
      <c r="A41" s="44">
        <v>30</v>
      </c>
      <c r="B41" s="139" t="s">
        <v>162</v>
      </c>
      <c r="C41" s="47" t="s">
        <v>2</v>
      </c>
      <c r="D41" s="165"/>
      <c r="E41" s="166" t="s">
        <v>2</v>
      </c>
      <c r="F41" s="165"/>
      <c r="G41" s="166"/>
      <c r="H41" s="62"/>
      <c r="I41" s="47"/>
      <c r="J41" s="165"/>
      <c r="K41" s="166"/>
      <c r="L41" s="165"/>
      <c r="M41" s="166"/>
      <c r="N41" s="62"/>
      <c r="O41" s="46" t="s">
        <v>2</v>
      </c>
      <c r="P41" s="165"/>
      <c r="Q41" s="166"/>
      <c r="R41" s="140"/>
    </row>
    <row r="42" spans="1:18" s="174" customFormat="1" ht="12.75">
      <c r="A42" s="173"/>
      <c r="B42" s="67" t="s">
        <v>172</v>
      </c>
      <c r="D42" s="175">
        <f>SUM(D9:D12,D14:D22,D24:D28,D30:D41)</f>
        <v>0</v>
      </c>
      <c r="F42" s="175">
        <f>SUM(F9:F12,F14:F22,F24:F28,F30:F41)</f>
        <v>0</v>
      </c>
      <c r="H42" s="175">
        <f>SUM(H9:H12,H14:H22,H24:H28,H30:H41)</f>
        <v>0</v>
      </c>
      <c r="J42" s="175">
        <f>SUM(J9:J12,J14:J22,J24:J28,J30:J41)</f>
        <v>0</v>
      </c>
      <c r="L42" s="175">
        <f>SUM(L9:L12,L14:L22,L24:L28,L30:L41)</f>
        <v>0</v>
      </c>
      <c r="N42" s="175">
        <f>SUM(N9:N12,N14:N22,N24:N28,N30:N41)</f>
        <v>0</v>
      </c>
      <c r="P42" s="175">
        <f>SUM(P9:P12,P14:P22,P24:P28,P30:P41)</f>
        <v>0</v>
      </c>
      <c r="R42" s="175">
        <f>SUM(R9:R12,R14:R22,R24:R28,R30:R41)</f>
        <v>0</v>
      </c>
    </row>
    <row r="43" spans="1:18" s="174" customFormat="1" ht="12.75">
      <c r="A43" s="173"/>
      <c r="B43" s="176" t="s">
        <v>173</v>
      </c>
      <c r="C43" s="177"/>
      <c r="D43" s="175">
        <f>C5+D42</f>
        <v>497000</v>
      </c>
      <c r="E43" s="177"/>
      <c r="F43" s="175">
        <f>E5+F42</f>
        <v>561000</v>
      </c>
      <c r="G43" s="177"/>
      <c r="H43" s="175">
        <f>G5+H42</f>
        <v>600000</v>
      </c>
      <c r="I43" s="177"/>
      <c r="J43" s="175">
        <f>I5+J42</f>
        <v>522000</v>
      </c>
      <c r="L43" s="175">
        <f>K5+L42</f>
        <v>587000</v>
      </c>
      <c r="N43" s="175">
        <f>M5+N42</f>
        <v>630000</v>
      </c>
      <c r="P43" s="175">
        <f>O5+P42</f>
        <v>651000</v>
      </c>
      <c r="R43" s="175">
        <f>Q5+R42</f>
        <v>690000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8" customHeight="1" hidden="1"/>
    <row r="144" ht="15" hidden="1"/>
    <row r="145" ht="15" hidden="1"/>
    <row r="146" ht="15" hidden="1"/>
    <row r="147" spans="1:17" s="145" customFormat="1" ht="15" hidden="1">
      <c r="A147" s="142"/>
      <c r="B147" s="143" t="s">
        <v>163</v>
      </c>
      <c r="C147" s="144">
        <v>-3276</v>
      </c>
      <c r="D147" s="144"/>
      <c r="E147" s="144">
        <v>-17969</v>
      </c>
      <c r="F147" s="144"/>
      <c r="G147" s="144"/>
      <c r="H147" s="144"/>
      <c r="I147" s="144"/>
      <c r="J147" s="144"/>
      <c r="K147" s="144">
        <v>-11303</v>
      </c>
      <c r="L147" s="144"/>
      <c r="M147" s="144"/>
      <c r="N147" s="144"/>
      <c r="O147" s="144">
        <v>-17969</v>
      </c>
      <c r="P147" s="144"/>
      <c r="Q147" s="144"/>
    </row>
    <row r="148" spans="5:16" ht="65.25" customHeight="1" hidden="1">
      <c r="E148" s="146"/>
      <c r="F148" s="146"/>
      <c r="K148" s="146"/>
      <c r="L148" s="146"/>
      <c r="M148" s="146"/>
      <c r="N148" s="146"/>
      <c r="O148" s="146"/>
      <c r="P148" s="146"/>
    </row>
    <row r="149" ht="15" hidden="1"/>
    <row r="150" spans="2:17" ht="15" hidden="1">
      <c r="B150" s="67" t="s">
        <v>164</v>
      </c>
      <c r="C150" s="147">
        <v>494000</v>
      </c>
      <c r="D150" s="147"/>
      <c r="E150" s="147">
        <f>530000+25000+4000</f>
        <v>559000</v>
      </c>
      <c r="F150" s="147"/>
      <c r="G150" s="147">
        <v>598000</v>
      </c>
      <c r="H150" s="147"/>
      <c r="I150" s="147">
        <v>520000</v>
      </c>
      <c r="J150" s="147"/>
      <c r="K150" s="147">
        <f>530000+30000+25000</f>
        <v>585000</v>
      </c>
      <c r="L150" s="147"/>
      <c r="M150" s="147">
        <v>628000</v>
      </c>
      <c r="N150" s="147"/>
      <c r="O150" s="147">
        <f>559000+90000</f>
        <v>649000</v>
      </c>
      <c r="P150" s="147"/>
      <c r="Q150" s="147">
        <v>688000</v>
      </c>
    </row>
    <row r="151" spans="2:17" ht="15" hidden="1">
      <c r="B151" s="67" t="s">
        <v>165</v>
      </c>
      <c r="C151" s="18"/>
      <c r="D151" s="18"/>
      <c r="E151" s="148" t="s">
        <v>166</v>
      </c>
      <c r="F151" s="148"/>
      <c r="G151" s="148"/>
      <c r="H151" s="148"/>
      <c r="I151" s="18"/>
      <c r="J151" s="18"/>
      <c r="K151" s="148" t="s">
        <v>166</v>
      </c>
      <c r="L151" s="148"/>
      <c r="M151" s="148"/>
      <c r="N151" s="148"/>
      <c r="O151" s="148" t="s">
        <v>166</v>
      </c>
      <c r="P151" s="148"/>
      <c r="Q151" s="18"/>
    </row>
    <row r="152" spans="2:17" ht="15" hidden="1">
      <c r="B152" s="67"/>
      <c r="C152" s="18"/>
      <c r="D152" s="18"/>
      <c r="E152" s="148" t="s">
        <v>167</v>
      </c>
      <c r="F152" s="148"/>
      <c r="G152" s="148"/>
      <c r="H152" s="148"/>
      <c r="I152" s="18"/>
      <c r="J152" s="18"/>
      <c r="K152" s="148" t="s">
        <v>167</v>
      </c>
      <c r="L152" s="148"/>
      <c r="M152" s="148"/>
      <c r="N152" s="148"/>
      <c r="O152" s="148" t="s">
        <v>167</v>
      </c>
      <c r="P152" s="148"/>
      <c r="Q152" s="18"/>
    </row>
    <row r="153" ht="15" hidden="1"/>
    <row r="154" spans="2:18" ht="15" hidden="1">
      <c r="B154" s="67" t="s">
        <v>168</v>
      </c>
      <c r="C154" s="147">
        <f>C150</f>
        <v>494000</v>
      </c>
      <c r="D154" s="147"/>
      <c r="E154" s="147">
        <f>E150</f>
        <v>559000</v>
      </c>
      <c r="F154" s="147"/>
      <c r="G154" s="149">
        <v>600000</v>
      </c>
      <c r="H154" s="149"/>
      <c r="I154" s="147">
        <f>I150</f>
        <v>520000</v>
      </c>
      <c r="J154" s="147"/>
      <c r="K154" s="147">
        <f>K150</f>
        <v>585000</v>
      </c>
      <c r="L154" s="147"/>
      <c r="M154" s="149">
        <v>630000</v>
      </c>
      <c r="N154" s="149"/>
      <c r="O154" s="147">
        <f>O150</f>
        <v>649000</v>
      </c>
      <c r="P154" s="147"/>
      <c r="Q154" s="149">
        <v>690000</v>
      </c>
      <c r="R154" s="9" t="s">
        <v>169</v>
      </c>
    </row>
    <row r="155" spans="2:17" ht="15" hidden="1">
      <c r="B155" s="67" t="s">
        <v>170</v>
      </c>
      <c r="C155" s="150">
        <f aca="true" t="shared" si="0" ref="C155:M155">C157*C156</f>
        <v>0.06</v>
      </c>
      <c r="D155" s="150"/>
      <c r="E155" s="150">
        <f t="shared" si="0"/>
        <v>0.18</v>
      </c>
      <c r="F155" s="150"/>
      <c r="G155" s="150">
        <f t="shared" si="0"/>
        <v>0.36</v>
      </c>
      <c r="H155" s="150"/>
      <c r="I155" s="150">
        <f t="shared" si="0"/>
        <v>0.005000000000000001</v>
      </c>
      <c r="J155" s="150"/>
      <c r="K155" s="150">
        <f t="shared" si="0"/>
        <v>0.025</v>
      </c>
      <c r="L155" s="150"/>
      <c r="M155" s="150">
        <f t="shared" si="0"/>
        <v>0.06999999999999999</v>
      </c>
      <c r="N155" s="150"/>
      <c r="O155" s="150">
        <v>0.09</v>
      </c>
      <c r="P155" s="150"/>
      <c r="Q155" s="150">
        <v>0.22</v>
      </c>
    </row>
    <row r="156" spans="2:17" ht="15" hidden="1">
      <c r="B156" s="67"/>
      <c r="C156" s="151">
        <v>0.1</v>
      </c>
      <c r="D156" s="151"/>
      <c r="E156" s="151">
        <v>0.3</v>
      </c>
      <c r="F156" s="151"/>
      <c r="G156" s="151">
        <v>0.6</v>
      </c>
      <c r="H156" s="151"/>
      <c r="I156" s="151">
        <v>0.05</v>
      </c>
      <c r="J156" s="151"/>
      <c r="K156" s="151">
        <v>0.25</v>
      </c>
      <c r="L156" s="151"/>
      <c r="M156" s="151">
        <v>0.7</v>
      </c>
      <c r="N156" s="151"/>
      <c r="O156" s="151">
        <v>0.25</v>
      </c>
      <c r="P156" s="151"/>
      <c r="Q156" s="151">
        <v>0.7</v>
      </c>
    </row>
    <row r="157" spans="2:17" ht="15" hidden="1">
      <c r="B157" s="67"/>
      <c r="C157" s="151">
        <v>0.6</v>
      </c>
      <c r="D157" s="151"/>
      <c r="E157" s="151">
        <v>0.6</v>
      </c>
      <c r="F157" s="151"/>
      <c r="G157" s="151">
        <v>0.6</v>
      </c>
      <c r="H157" s="151"/>
      <c r="I157" s="151">
        <v>0.1</v>
      </c>
      <c r="J157" s="151"/>
      <c r="K157" s="151">
        <v>0.1</v>
      </c>
      <c r="L157" s="151"/>
      <c r="M157" s="151">
        <v>0.1</v>
      </c>
      <c r="N157" s="151"/>
      <c r="O157" s="152">
        <v>0.3</v>
      </c>
      <c r="P157" s="152"/>
      <c r="Q157" s="152">
        <v>0.3</v>
      </c>
    </row>
    <row r="158" spans="2:17" ht="15" hidden="1">
      <c r="B158" s="67" t="s">
        <v>29</v>
      </c>
      <c r="C158" s="153">
        <v>70092</v>
      </c>
      <c r="D158" s="153"/>
      <c r="E158" s="153">
        <v>94586</v>
      </c>
      <c r="F158" s="153"/>
      <c r="G158" s="153">
        <v>107468</v>
      </c>
      <c r="H158" s="153"/>
      <c r="I158" s="153">
        <v>68119</v>
      </c>
      <c r="J158" s="153"/>
      <c r="K158" s="153">
        <v>92645</v>
      </c>
      <c r="L158" s="153"/>
      <c r="M158" s="153">
        <v>105472</v>
      </c>
      <c r="N158" s="153"/>
      <c r="O158" s="153">
        <v>76216</v>
      </c>
      <c r="P158" s="153"/>
      <c r="Q158" s="153">
        <v>89013</v>
      </c>
    </row>
    <row r="159" spans="2:17" ht="15" hidden="1">
      <c r="B159" s="67" t="s">
        <v>30</v>
      </c>
      <c r="C159" s="154">
        <v>17.8</v>
      </c>
      <c r="D159" s="154"/>
      <c r="E159" s="154">
        <v>21.2</v>
      </c>
      <c r="F159" s="154"/>
      <c r="G159" s="154">
        <v>22.3</v>
      </c>
      <c r="H159" s="154"/>
      <c r="I159" s="154">
        <v>16.4</v>
      </c>
      <c r="J159" s="154"/>
      <c r="K159" s="154">
        <v>19.8</v>
      </c>
      <c r="L159" s="154"/>
      <c r="M159" s="154">
        <v>20.9</v>
      </c>
      <c r="N159" s="154"/>
      <c r="O159" s="154">
        <v>14.8</v>
      </c>
      <c r="P159" s="154"/>
      <c r="Q159" s="154">
        <v>16.1</v>
      </c>
    </row>
    <row r="160" spans="2:17" ht="15" hidden="1">
      <c r="B160" s="67" t="s">
        <v>31</v>
      </c>
      <c r="C160" s="155">
        <f>C159/20.8*100-100</f>
        <v>-14.423076923076934</v>
      </c>
      <c r="D160" s="155"/>
      <c r="E160" s="155">
        <f>E159/24.1*100-100</f>
        <v>-12.033195020746902</v>
      </c>
      <c r="F160" s="155"/>
      <c r="G160" s="155">
        <f>G159/24.5*100-100</f>
        <v>-8.979591836734684</v>
      </c>
      <c r="H160" s="155"/>
      <c r="I160" s="155">
        <f>I159/18.4*100-100</f>
        <v>-10.869565217391312</v>
      </c>
      <c r="J160" s="155"/>
      <c r="K160" s="155">
        <f>K159/22.2*100-100</f>
        <v>-10.810810810810807</v>
      </c>
      <c r="L160" s="155"/>
      <c r="M160" s="155">
        <f>M159/22.78*100-100</f>
        <v>-8.252853380158044</v>
      </c>
      <c r="N160" s="155"/>
      <c r="O160" s="155">
        <f>O159/17.48*100-100</f>
        <v>-15.33180778032036</v>
      </c>
      <c r="P160" s="155"/>
      <c r="Q160" s="155">
        <f>Q159/18*100-100</f>
        <v>-10.555555555555557</v>
      </c>
    </row>
    <row r="161" ht="15" hidden="1"/>
    <row r="162" ht="15" hidden="1">
      <c r="B162" s="156" t="s">
        <v>171</v>
      </c>
    </row>
    <row r="163" spans="2:18" ht="15" hidden="1">
      <c r="B163" s="67" t="s">
        <v>168</v>
      </c>
      <c r="C163" s="147">
        <v>506000</v>
      </c>
      <c r="D163" s="147"/>
      <c r="E163" s="147">
        <v>579000</v>
      </c>
      <c r="F163" s="147"/>
      <c r="G163" s="149">
        <v>614000</v>
      </c>
      <c r="H163" s="149"/>
      <c r="I163" s="147">
        <v>533000</v>
      </c>
      <c r="J163" s="147"/>
      <c r="K163" s="147">
        <v>605000</v>
      </c>
      <c r="L163" s="147"/>
      <c r="M163" s="149">
        <v>645000</v>
      </c>
      <c r="N163" s="149"/>
      <c r="O163" s="147">
        <v>670000</v>
      </c>
      <c r="P163" s="147"/>
      <c r="Q163" s="149">
        <v>705000</v>
      </c>
      <c r="R163" s="9" t="s">
        <v>169</v>
      </c>
    </row>
    <row r="164" spans="2:17" ht="15" hidden="1">
      <c r="B164" s="67" t="s">
        <v>29</v>
      </c>
      <c r="C164" s="153">
        <v>79753</v>
      </c>
      <c r="D164" s="153"/>
      <c r="E164" s="153">
        <v>110688</v>
      </c>
      <c r="F164" s="153"/>
      <c r="G164" s="153">
        <v>117934</v>
      </c>
      <c r="H164" s="153"/>
      <c r="I164" s="153">
        <v>78585</v>
      </c>
      <c r="J164" s="153"/>
      <c r="K164" s="153">
        <v>108747</v>
      </c>
      <c r="L164" s="153"/>
      <c r="M164" s="153">
        <v>116743</v>
      </c>
      <c r="N164" s="153"/>
      <c r="O164" s="153">
        <v>93122</v>
      </c>
      <c r="P164" s="153"/>
      <c r="Q164" s="153">
        <v>100285</v>
      </c>
    </row>
    <row r="165" spans="2:17" ht="15" hidden="1">
      <c r="B165" s="67" t="s">
        <v>30</v>
      </c>
      <c r="C165" s="154">
        <v>19.7</v>
      </c>
      <c r="D165" s="154"/>
      <c r="E165" s="154">
        <v>23.9</v>
      </c>
      <c r="F165" s="154"/>
      <c r="G165" s="154">
        <v>24</v>
      </c>
      <c r="H165" s="154"/>
      <c r="I165" s="154">
        <v>18.4</v>
      </c>
      <c r="J165" s="154"/>
      <c r="K165" s="154">
        <v>22.5</v>
      </c>
      <c r="L165" s="154"/>
      <c r="M165" s="154">
        <v>22.6</v>
      </c>
      <c r="N165" s="154"/>
      <c r="O165" s="154">
        <v>17.4</v>
      </c>
      <c r="P165" s="154"/>
      <c r="Q165" s="154">
        <v>17.8</v>
      </c>
    </row>
    <row r="166" spans="2:17" ht="15" hidden="1">
      <c r="B166" s="67" t="s">
        <v>31</v>
      </c>
      <c r="C166" s="155">
        <f>C165/20.8*100-100</f>
        <v>-5.288461538461547</v>
      </c>
      <c r="D166" s="155"/>
      <c r="E166" s="155">
        <f>E165/24.1*100-100</f>
        <v>-0.8298755186722104</v>
      </c>
      <c r="F166" s="155"/>
      <c r="G166" s="155">
        <f>G165/24.5*100-100</f>
        <v>-2.040816326530617</v>
      </c>
      <c r="H166" s="155"/>
      <c r="I166" s="155">
        <f>I165/18.4*100-100</f>
        <v>0</v>
      </c>
      <c r="J166" s="155"/>
      <c r="K166" s="155">
        <f>K165/22.2*100-100</f>
        <v>1.3513513513513544</v>
      </c>
      <c r="L166" s="155"/>
      <c r="M166" s="155">
        <f>M165/22.78*100-100</f>
        <v>-0.7901668129938599</v>
      </c>
      <c r="N166" s="155"/>
      <c r="O166" s="155">
        <f>O165/17.48*100-100</f>
        <v>-0.4576659038901738</v>
      </c>
      <c r="P166" s="155"/>
      <c r="Q166" s="155">
        <f>Q165/18*100-100</f>
        <v>-1.1111111111111143</v>
      </c>
    </row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/>
    <row r="183" ht="15"/>
    <row r="184" ht="15"/>
    <row r="185" ht="15"/>
    <row r="186" ht="15"/>
    <row r="187" ht="15"/>
    <row r="188" ht="15"/>
  </sheetData>
  <sheetProtection password="CE2A" sheet="1"/>
  <mergeCells count="32">
    <mergeCell ref="O5:P5"/>
    <mergeCell ref="Q5:R5"/>
    <mergeCell ref="Q4:R4"/>
    <mergeCell ref="C5:D5"/>
    <mergeCell ref="E5:F5"/>
    <mergeCell ref="G5:H5"/>
    <mergeCell ref="I5:J5"/>
    <mergeCell ref="K5:L5"/>
    <mergeCell ref="M5:N5"/>
    <mergeCell ref="O4:P4"/>
    <mergeCell ref="K4:L4"/>
    <mergeCell ref="M4:N4"/>
    <mergeCell ref="C4:D4"/>
    <mergeCell ref="E4:F4"/>
    <mergeCell ref="G4:H4"/>
    <mergeCell ref="I4:J4"/>
    <mergeCell ref="O3:P3"/>
    <mergeCell ref="Q3:R3"/>
    <mergeCell ref="Q2:R2"/>
    <mergeCell ref="C3:D3"/>
    <mergeCell ref="E3:F3"/>
    <mergeCell ref="G3:H3"/>
    <mergeCell ref="I3:J3"/>
    <mergeCell ref="K3:L3"/>
    <mergeCell ref="M3:N3"/>
    <mergeCell ref="O2:P2"/>
    <mergeCell ref="K2:L2"/>
    <mergeCell ref="M2:N2"/>
    <mergeCell ref="C2:D2"/>
    <mergeCell ref="E2:F2"/>
    <mergeCell ref="G2:H2"/>
    <mergeCell ref="I2:J2"/>
  </mergeCells>
  <printOptions/>
  <pageMargins left="0.2755905511811024" right="0.2755905511811024" top="0.2755905511811024" bottom="0.38" header="0.1968503937007874" footer="0.15748031496062992"/>
  <pageSetup fitToHeight="2" fitToWidth="1" horizontalDpi="600" verticalDpi="600" orientation="portrait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tabSelected="1" zoomScale="70" zoomScaleNormal="70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25" defaultRowHeight="12.75" outlineLevelRow="1"/>
  <cols>
    <col min="1" max="1" width="3.625" style="173" customWidth="1"/>
    <col min="2" max="2" width="53.625" style="67" customWidth="1"/>
    <col min="3" max="3" width="8.625" style="67" hidden="1" customWidth="1"/>
    <col min="4" max="4" width="10.625" style="67" hidden="1" customWidth="1"/>
    <col min="5" max="5" width="8.625" style="67" hidden="1" customWidth="1"/>
    <col min="6" max="6" width="10.625" style="67" hidden="1" customWidth="1"/>
    <col min="7" max="7" width="8.625" style="67" hidden="1" customWidth="1"/>
    <col min="8" max="8" width="10.625" style="67" hidden="1" customWidth="1"/>
    <col min="9" max="9" width="8.625" style="67" customWidth="1"/>
    <col min="10" max="10" width="10.625" style="67" customWidth="1"/>
    <col min="11" max="11" width="8.625" style="67" customWidth="1"/>
    <col min="12" max="12" width="10.625" style="67" customWidth="1"/>
    <col min="13" max="13" width="8.625" style="67" customWidth="1"/>
    <col min="14" max="14" width="10.625" style="67" customWidth="1"/>
    <col min="15" max="15" width="8.625" style="67" hidden="1" customWidth="1"/>
    <col min="16" max="16" width="10.625" style="67" hidden="1" customWidth="1"/>
    <col min="17" max="17" width="8.625" style="67" hidden="1" customWidth="1"/>
    <col min="18" max="18" width="10.625" style="67" hidden="1" customWidth="1"/>
    <col min="19" max="19" width="8.625" style="67" hidden="1" customWidth="1"/>
    <col min="20" max="20" width="10.625" style="67" hidden="1" customWidth="1"/>
    <col min="21" max="21" width="44.50390625" style="67" customWidth="1"/>
    <col min="22" max="22" width="12.125" style="67" customWidth="1"/>
    <col min="23" max="23" width="9.875" style="67" customWidth="1"/>
    <col min="24" max="16384" width="9.125" style="67" customWidth="1"/>
  </cols>
  <sheetData>
    <row r="1" spans="1:18" ht="6.75" customHeight="1" thickBot="1">
      <c r="A1" s="67"/>
      <c r="D1" s="68"/>
      <c r="F1" s="68"/>
      <c r="H1" s="68"/>
      <c r="J1" s="68"/>
      <c r="L1" s="68"/>
      <c r="N1" s="68"/>
      <c r="P1" s="68"/>
      <c r="Q1" s="173"/>
      <c r="R1" s="68"/>
    </row>
    <row r="2" spans="2:20" s="69" customFormat="1" ht="41.25" customHeight="1">
      <c r="B2" s="178" t="s">
        <v>0</v>
      </c>
      <c r="C2" s="270" t="s">
        <v>174</v>
      </c>
      <c r="D2" s="271"/>
      <c r="E2" s="271"/>
      <c r="F2" s="271"/>
      <c r="G2" s="271"/>
      <c r="H2" s="272"/>
      <c r="I2" s="270" t="s">
        <v>175</v>
      </c>
      <c r="J2" s="271"/>
      <c r="K2" s="271"/>
      <c r="L2" s="272"/>
      <c r="M2" s="273" t="s">
        <v>176</v>
      </c>
      <c r="N2" s="274"/>
      <c r="O2" s="273" t="s">
        <v>176</v>
      </c>
      <c r="P2" s="274"/>
      <c r="Q2" s="253" t="s">
        <v>177</v>
      </c>
      <c r="R2" s="254"/>
      <c r="S2" s="254"/>
      <c r="T2" s="255"/>
    </row>
    <row r="3" spans="2:20" s="69" customFormat="1" ht="30" customHeight="1" hidden="1">
      <c r="B3" s="179"/>
      <c r="C3" s="259" t="s">
        <v>178</v>
      </c>
      <c r="D3" s="251"/>
      <c r="E3" s="251" t="s">
        <v>179</v>
      </c>
      <c r="F3" s="251"/>
      <c r="G3" s="251" t="s">
        <v>180</v>
      </c>
      <c r="H3" s="252"/>
      <c r="I3" s="259" t="s">
        <v>181</v>
      </c>
      <c r="J3" s="251"/>
      <c r="K3" s="251" t="s">
        <v>182</v>
      </c>
      <c r="L3" s="252"/>
      <c r="M3" s="259" t="s">
        <v>183</v>
      </c>
      <c r="N3" s="252"/>
      <c r="O3" s="260" t="s">
        <v>184</v>
      </c>
      <c r="P3" s="252"/>
      <c r="Q3" s="260" t="s">
        <v>185</v>
      </c>
      <c r="R3" s="251"/>
      <c r="S3" s="251" t="s">
        <v>86</v>
      </c>
      <c r="T3" s="252"/>
    </row>
    <row r="4" spans="2:20" s="69" customFormat="1" ht="30" customHeight="1">
      <c r="B4" s="71" t="s">
        <v>43</v>
      </c>
      <c r="C4" s="256" t="s">
        <v>186</v>
      </c>
      <c r="D4" s="258"/>
      <c r="E4" s="258" t="s">
        <v>187</v>
      </c>
      <c r="F4" s="258"/>
      <c r="G4" s="258" t="s">
        <v>188</v>
      </c>
      <c r="H4" s="257"/>
      <c r="I4" s="256" t="s">
        <v>189</v>
      </c>
      <c r="J4" s="258"/>
      <c r="K4" s="258" t="s">
        <v>190</v>
      </c>
      <c r="L4" s="257"/>
      <c r="M4" s="256" t="s">
        <v>191</v>
      </c>
      <c r="N4" s="257"/>
      <c r="O4" s="268" t="s">
        <v>192</v>
      </c>
      <c r="P4" s="257"/>
      <c r="Q4" s="268" t="s">
        <v>193</v>
      </c>
      <c r="R4" s="258"/>
      <c r="S4" s="258" t="s">
        <v>194</v>
      </c>
      <c r="T4" s="257"/>
    </row>
    <row r="5" spans="2:20" s="69" customFormat="1" ht="30" customHeight="1" hidden="1" outlineLevel="1">
      <c r="B5" s="179" t="s">
        <v>47</v>
      </c>
      <c r="C5" s="230" t="s">
        <v>195</v>
      </c>
      <c r="D5" s="250"/>
      <c r="E5" s="250" t="s">
        <v>196</v>
      </c>
      <c r="F5" s="250"/>
      <c r="G5" s="250" t="s">
        <v>197</v>
      </c>
      <c r="H5" s="231"/>
      <c r="I5" s="264" t="s">
        <v>198</v>
      </c>
      <c r="J5" s="266"/>
      <c r="K5" s="266" t="s">
        <v>199</v>
      </c>
      <c r="L5" s="265"/>
      <c r="M5" s="264" t="s">
        <v>200</v>
      </c>
      <c r="N5" s="265"/>
      <c r="O5" s="267" t="s">
        <v>201</v>
      </c>
      <c r="P5" s="265"/>
      <c r="Q5" s="267" t="s">
        <v>202</v>
      </c>
      <c r="R5" s="266"/>
      <c r="S5" s="266" t="s">
        <v>203</v>
      </c>
      <c r="T5" s="265"/>
    </row>
    <row r="6" spans="2:20" s="72" customFormat="1" ht="30" customHeight="1" collapsed="1">
      <c r="B6" s="1" t="s">
        <v>61</v>
      </c>
      <c r="C6" s="261"/>
      <c r="D6" s="262"/>
      <c r="E6" s="262"/>
      <c r="F6" s="262"/>
      <c r="G6" s="262"/>
      <c r="H6" s="263"/>
      <c r="I6" s="261">
        <v>398000</v>
      </c>
      <c r="J6" s="262"/>
      <c r="K6" s="262">
        <v>347000</v>
      </c>
      <c r="L6" s="263"/>
      <c r="M6" s="261">
        <v>447000</v>
      </c>
      <c r="N6" s="263"/>
      <c r="O6" s="269"/>
      <c r="P6" s="263"/>
      <c r="Q6" s="269"/>
      <c r="R6" s="262"/>
      <c r="S6" s="262"/>
      <c r="T6" s="263"/>
    </row>
    <row r="7" spans="2:20" s="180" customFormat="1" ht="30" customHeight="1" thickBot="1">
      <c r="B7" s="181"/>
      <c r="C7" s="182" t="s">
        <v>51</v>
      </c>
      <c r="D7" s="183" t="s">
        <v>52</v>
      </c>
      <c r="E7" s="184" t="s">
        <v>51</v>
      </c>
      <c r="F7" s="183" t="s">
        <v>52</v>
      </c>
      <c r="G7" s="184" t="s">
        <v>51</v>
      </c>
      <c r="H7" s="185" t="s">
        <v>52</v>
      </c>
      <c r="I7" s="182" t="s">
        <v>51</v>
      </c>
      <c r="J7" s="183" t="s">
        <v>52</v>
      </c>
      <c r="K7" s="184" t="s">
        <v>51</v>
      </c>
      <c r="L7" s="185" t="s">
        <v>52</v>
      </c>
      <c r="M7" s="182" t="s">
        <v>51</v>
      </c>
      <c r="N7" s="185" t="s">
        <v>52</v>
      </c>
      <c r="O7" s="186" t="s">
        <v>51</v>
      </c>
      <c r="P7" s="185" t="s">
        <v>52</v>
      </c>
      <c r="Q7" s="186" t="s">
        <v>51</v>
      </c>
      <c r="R7" s="183" t="s">
        <v>52</v>
      </c>
      <c r="S7" s="184" t="s">
        <v>51</v>
      </c>
      <c r="T7" s="185" t="s">
        <v>52</v>
      </c>
    </row>
    <row r="8" spans="2:20" s="187" customFormat="1" ht="3" customHeight="1" thickBot="1">
      <c r="B8" s="188"/>
      <c r="C8" s="189"/>
      <c r="D8" s="190"/>
      <c r="E8" s="191"/>
      <c r="F8" s="190"/>
      <c r="G8" s="191"/>
      <c r="H8" s="192"/>
      <c r="I8" s="189"/>
      <c r="J8" s="190"/>
      <c r="K8" s="191"/>
      <c r="L8" s="192"/>
      <c r="M8" s="189"/>
      <c r="N8" s="192"/>
      <c r="O8" s="193"/>
      <c r="P8" s="192"/>
      <c r="Q8" s="193"/>
      <c r="R8" s="190"/>
      <c r="S8" s="194"/>
      <c r="T8" s="195"/>
    </row>
    <row r="9" spans="1:23" ht="12.75">
      <c r="A9" s="173">
        <v>1</v>
      </c>
      <c r="B9" s="196" t="s">
        <v>204</v>
      </c>
      <c r="C9" s="197"/>
      <c r="D9" s="198"/>
      <c r="E9" s="198"/>
      <c r="F9" s="198"/>
      <c r="G9" s="198" t="s">
        <v>2</v>
      </c>
      <c r="H9" s="199"/>
      <c r="I9" s="197"/>
      <c r="J9" s="217"/>
      <c r="K9" s="198" t="s">
        <v>2</v>
      </c>
      <c r="L9" s="220"/>
      <c r="M9" s="197"/>
      <c r="N9" s="220"/>
      <c r="O9" s="200" t="s">
        <v>2</v>
      </c>
      <c r="P9" s="199"/>
      <c r="Q9" s="200"/>
      <c r="R9" s="198"/>
      <c r="S9" s="198"/>
      <c r="T9" s="199"/>
      <c r="U9" s="201"/>
      <c r="V9" s="201"/>
      <c r="W9" s="202"/>
    </row>
    <row r="10" spans="1:23" ht="12.75">
      <c r="A10" s="173">
        <v>2</v>
      </c>
      <c r="B10" s="138" t="s">
        <v>87</v>
      </c>
      <c r="C10" s="203" t="s">
        <v>2</v>
      </c>
      <c r="D10" s="204"/>
      <c r="E10" s="204" t="s">
        <v>2</v>
      </c>
      <c r="F10" s="204"/>
      <c r="G10" s="204"/>
      <c r="H10" s="205"/>
      <c r="I10" s="203" t="s">
        <v>2</v>
      </c>
      <c r="J10" s="218"/>
      <c r="K10" s="204"/>
      <c r="L10" s="221"/>
      <c r="M10" s="203" t="s">
        <v>2</v>
      </c>
      <c r="N10" s="221"/>
      <c r="O10" s="206"/>
      <c r="P10" s="205"/>
      <c r="Q10" s="206" t="s">
        <v>2</v>
      </c>
      <c r="R10" s="204"/>
      <c r="S10" s="204" t="s">
        <v>2</v>
      </c>
      <c r="T10" s="205"/>
      <c r="U10" s="201"/>
      <c r="V10" s="201"/>
      <c r="W10" s="202"/>
    </row>
    <row r="11" spans="1:23" ht="25.5" customHeight="1">
      <c r="A11" s="173">
        <v>3</v>
      </c>
      <c r="B11" s="138" t="s">
        <v>205</v>
      </c>
      <c r="C11" s="203"/>
      <c r="D11" s="204"/>
      <c r="E11" s="204"/>
      <c r="F11" s="204"/>
      <c r="G11" s="204"/>
      <c r="H11" s="205"/>
      <c r="I11" s="203" t="s">
        <v>2</v>
      </c>
      <c r="J11" s="218"/>
      <c r="K11" s="204" t="s">
        <v>2</v>
      </c>
      <c r="L11" s="221"/>
      <c r="M11" s="203" t="s">
        <v>2</v>
      </c>
      <c r="N11" s="221"/>
      <c r="O11" s="206" t="s">
        <v>2</v>
      </c>
      <c r="P11" s="205"/>
      <c r="Q11" s="206" t="s">
        <v>2</v>
      </c>
      <c r="R11" s="204"/>
      <c r="S11" s="204" t="s">
        <v>2</v>
      </c>
      <c r="T11" s="205"/>
      <c r="U11" s="202"/>
      <c r="V11" s="202"/>
      <c r="W11" s="207"/>
    </row>
    <row r="12" spans="1:23" ht="12.75">
      <c r="A12" s="173">
        <v>4</v>
      </c>
      <c r="B12" s="138" t="s">
        <v>206</v>
      </c>
      <c r="C12" s="203"/>
      <c r="D12" s="204"/>
      <c r="E12" s="204"/>
      <c r="F12" s="204"/>
      <c r="G12" s="204"/>
      <c r="H12" s="205"/>
      <c r="I12" s="224" t="s">
        <v>258</v>
      </c>
      <c r="J12" s="225">
        <f>IF(I12&lt;&gt;"",SUMIF($B$73:$B$81,$B12,$D$73:$D$81),0)</f>
        <v>2000</v>
      </c>
      <c r="K12" s="224" t="s">
        <v>258</v>
      </c>
      <c r="L12" s="225">
        <f>IF(K12&lt;&gt;"",SUMIF($B$73:$B$81,$B12,$D$73:$D$81),0)</f>
        <v>2000</v>
      </c>
      <c r="M12" s="224" t="s">
        <v>258</v>
      </c>
      <c r="N12" s="225">
        <f>IF(M12&lt;&gt;"",SUMIF($B$73:$B$81,$B12,$D$73:$D$81),0)</f>
        <v>2000</v>
      </c>
      <c r="O12" s="224" t="s">
        <v>258</v>
      </c>
      <c r="P12" s="225">
        <f>IF(O12&lt;&gt;"",SUMIF($B$73:$B$81,$B12,$D$73:$D$81),0)</f>
        <v>2000</v>
      </c>
      <c r="Q12" s="224" t="s">
        <v>258</v>
      </c>
      <c r="R12" s="225">
        <f>IF(Q12&lt;&gt;"",SUMIF($B$73:$B$81,$B12,$D$73:$D$81),0)</f>
        <v>2000</v>
      </c>
      <c r="S12" s="224" t="s">
        <v>258</v>
      </c>
      <c r="T12" s="225">
        <f>IF(S12&lt;&gt;"",SUMIF($B$73:$B$81,$B12,$D$73:$D$81),0)</f>
        <v>2000</v>
      </c>
      <c r="U12" s="201"/>
      <c r="V12" s="201"/>
      <c r="W12" s="202"/>
    </row>
    <row r="13" spans="1:23" ht="12.75">
      <c r="A13" s="173">
        <v>5</v>
      </c>
      <c r="B13" s="138" t="s">
        <v>207</v>
      </c>
      <c r="C13" s="203" t="s">
        <v>2</v>
      </c>
      <c r="D13" s="204"/>
      <c r="E13" s="204" t="s">
        <v>2</v>
      </c>
      <c r="F13" s="204"/>
      <c r="G13" s="204" t="s">
        <v>2</v>
      </c>
      <c r="H13" s="205"/>
      <c r="I13" s="203" t="s">
        <v>2</v>
      </c>
      <c r="J13" s="218"/>
      <c r="K13" s="204" t="s">
        <v>2</v>
      </c>
      <c r="L13" s="221"/>
      <c r="M13" s="203" t="s">
        <v>2</v>
      </c>
      <c r="N13" s="221"/>
      <c r="O13" s="206" t="s">
        <v>2</v>
      </c>
      <c r="P13" s="205"/>
      <c r="Q13" s="206" t="s">
        <v>2</v>
      </c>
      <c r="R13" s="204"/>
      <c r="S13" s="204" t="s">
        <v>2</v>
      </c>
      <c r="T13" s="205"/>
      <c r="U13" s="201"/>
      <c r="V13" s="201"/>
      <c r="W13" s="202"/>
    </row>
    <row r="14" spans="1:23" ht="12.75">
      <c r="A14" s="173">
        <v>6</v>
      </c>
      <c r="B14" s="138" t="s">
        <v>208</v>
      </c>
      <c r="C14" s="203" t="s">
        <v>2</v>
      </c>
      <c r="D14" s="204"/>
      <c r="E14" s="204" t="s">
        <v>2</v>
      </c>
      <c r="F14" s="204"/>
      <c r="G14" s="204" t="s">
        <v>2</v>
      </c>
      <c r="H14" s="205"/>
      <c r="I14" s="203"/>
      <c r="J14" s="218"/>
      <c r="K14" s="204"/>
      <c r="L14" s="221"/>
      <c r="M14" s="203"/>
      <c r="N14" s="221"/>
      <c r="O14" s="206"/>
      <c r="P14" s="205"/>
      <c r="Q14" s="206"/>
      <c r="R14" s="204"/>
      <c r="S14" s="204"/>
      <c r="T14" s="205"/>
      <c r="U14" s="201"/>
      <c r="V14" s="201"/>
      <c r="W14" s="202"/>
    </row>
    <row r="15" spans="1:23" ht="12.75">
      <c r="A15" s="173">
        <v>7</v>
      </c>
      <c r="B15" s="138" t="s">
        <v>209</v>
      </c>
      <c r="C15" s="203"/>
      <c r="D15" s="204"/>
      <c r="E15" s="204"/>
      <c r="F15" s="204"/>
      <c r="G15" s="204"/>
      <c r="H15" s="205"/>
      <c r="I15" s="203"/>
      <c r="J15" s="218"/>
      <c r="K15" s="204" t="s">
        <v>2</v>
      </c>
      <c r="L15" s="221"/>
      <c r="M15" s="203"/>
      <c r="N15" s="221"/>
      <c r="O15" s="206" t="s">
        <v>2</v>
      </c>
      <c r="P15" s="205"/>
      <c r="Q15" s="206"/>
      <c r="R15" s="204"/>
      <c r="S15" s="204"/>
      <c r="T15" s="205"/>
      <c r="U15" s="201"/>
      <c r="V15" s="201"/>
      <c r="W15" s="202"/>
    </row>
    <row r="16" spans="1:23" ht="12.75">
      <c r="A16" s="173">
        <v>8</v>
      </c>
      <c r="B16" s="138" t="s">
        <v>210</v>
      </c>
      <c r="C16" s="203"/>
      <c r="D16" s="204"/>
      <c r="E16" s="204"/>
      <c r="F16" s="204"/>
      <c r="G16" s="204"/>
      <c r="H16" s="205"/>
      <c r="I16" s="203" t="s">
        <v>2</v>
      </c>
      <c r="J16" s="218"/>
      <c r="K16" s="204"/>
      <c r="L16" s="221"/>
      <c r="M16" s="203" t="s">
        <v>2</v>
      </c>
      <c r="N16" s="221"/>
      <c r="O16" s="206"/>
      <c r="P16" s="205"/>
      <c r="Q16" s="206"/>
      <c r="R16" s="204"/>
      <c r="S16" s="204"/>
      <c r="T16" s="205"/>
      <c r="U16" s="201"/>
      <c r="V16" s="201"/>
      <c r="W16" s="202"/>
    </row>
    <row r="17" spans="1:23" ht="12.75">
      <c r="A17" s="173">
        <v>9</v>
      </c>
      <c r="B17" s="138" t="s">
        <v>211</v>
      </c>
      <c r="C17" s="203"/>
      <c r="D17" s="204"/>
      <c r="E17" s="204"/>
      <c r="F17" s="204"/>
      <c r="G17" s="204"/>
      <c r="H17" s="205"/>
      <c r="I17" s="203" t="s">
        <v>2</v>
      </c>
      <c r="J17" s="218"/>
      <c r="K17" s="204"/>
      <c r="L17" s="221"/>
      <c r="M17" s="203" t="s">
        <v>2</v>
      </c>
      <c r="N17" s="221"/>
      <c r="O17" s="206"/>
      <c r="P17" s="205"/>
      <c r="Q17" s="206"/>
      <c r="R17" s="204"/>
      <c r="S17" s="204"/>
      <c r="T17" s="205"/>
      <c r="U17" s="201"/>
      <c r="V17" s="201"/>
      <c r="W17" s="202"/>
    </row>
    <row r="18" spans="1:23" ht="12.75">
      <c r="A18" s="173">
        <v>10</v>
      </c>
      <c r="B18" s="138" t="s">
        <v>212</v>
      </c>
      <c r="C18" s="203"/>
      <c r="D18" s="204"/>
      <c r="E18" s="204"/>
      <c r="F18" s="204"/>
      <c r="G18" s="204"/>
      <c r="H18" s="205"/>
      <c r="I18" s="203" t="s">
        <v>2</v>
      </c>
      <c r="J18" s="218"/>
      <c r="K18" s="204"/>
      <c r="L18" s="221"/>
      <c r="M18" s="203" t="s">
        <v>2</v>
      </c>
      <c r="N18" s="221"/>
      <c r="O18" s="206"/>
      <c r="P18" s="205"/>
      <c r="Q18" s="206"/>
      <c r="R18" s="204"/>
      <c r="S18" s="204"/>
      <c r="T18" s="205"/>
      <c r="U18" s="201"/>
      <c r="V18" s="201"/>
      <c r="W18" s="202"/>
    </row>
    <row r="19" spans="1:23" ht="12.75">
      <c r="A19" s="173">
        <v>11</v>
      </c>
      <c r="B19" s="138" t="s">
        <v>213</v>
      </c>
      <c r="C19" s="203" t="s">
        <v>2</v>
      </c>
      <c r="D19" s="204"/>
      <c r="E19" s="204" t="s">
        <v>2</v>
      </c>
      <c r="F19" s="204"/>
      <c r="G19" s="204" t="s">
        <v>2</v>
      </c>
      <c r="H19" s="205"/>
      <c r="I19" s="203"/>
      <c r="J19" s="218"/>
      <c r="K19" s="204" t="s">
        <v>2</v>
      </c>
      <c r="L19" s="221"/>
      <c r="M19" s="203"/>
      <c r="N19" s="221"/>
      <c r="O19" s="206" t="s">
        <v>2</v>
      </c>
      <c r="P19" s="205"/>
      <c r="Q19" s="206"/>
      <c r="R19" s="204"/>
      <c r="S19" s="204"/>
      <c r="T19" s="205"/>
      <c r="U19" s="201"/>
      <c r="V19" s="201"/>
      <c r="W19" s="202"/>
    </row>
    <row r="20" spans="1:23" ht="12.75">
      <c r="A20" s="173">
        <v>12</v>
      </c>
      <c r="B20" s="138" t="s">
        <v>214</v>
      </c>
      <c r="C20" s="203" t="s">
        <v>2</v>
      </c>
      <c r="D20" s="204"/>
      <c r="E20" s="204" t="s">
        <v>2</v>
      </c>
      <c r="F20" s="204"/>
      <c r="G20" s="204" t="s">
        <v>2</v>
      </c>
      <c r="H20" s="205"/>
      <c r="I20" s="203"/>
      <c r="J20" s="218"/>
      <c r="K20" s="204" t="s">
        <v>2</v>
      </c>
      <c r="L20" s="221"/>
      <c r="M20" s="203"/>
      <c r="N20" s="221"/>
      <c r="O20" s="206" t="s">
        <v>2</v>
      </c>
      <c r="P20" s="205"/>
      <c r="Q20" s="206" t="s">
        <v>2</v>
      </c>
      <c r="R20" s="204"/>
      <c r="S20" s="204" t="s">
        <v>2</v>
      </c>
      <c r="T20" s="205"/>
      <c r="U20" s="201"/>
      <c r="V20" s="202"/>
      <c r="W20" s="202"/>
    </row>
    <row r="21" spans="1:23" ht="12.75">
      <c r="A21" s="173">
        <v>13</v>
      </c>
      <c r="B21" s="138" t="s">
        <v>215</v>
      </c>
      <c r="C21" s="203"/>
      <c r="D21" s="204"/>
      <c r="E21" s="204"/>
      <c r="F21" s="204"/>
      <c r="G21" s="204"/>
      <c r="H21" s="205"/>
      <c r="I21" s="203" t="s">
        <v>2</v>
      </c>
      <c r="J21" s="218"/>
      <c r="K21" s="204"/>
      <c r="L21" s="221"/>
      <c r="M21" s="203" t="s">
        <v>2</v>
      </c>
      <c r="N21" s="221"/>
      <c r="O21" s="206"/>
      <c r="P21" s="205"/>
      <c r="Q21" s="206"/>
      <c r="R21" s="204"/>
      <c r="S21" s="204"/>
      <c r="T21" s="205"/>
      <c r="U21" s="201"/>
      <c r="V21" s="202"/>
      <c r="W21" s="202"/>
    </row>
    <row r="22" spans="1:23" ht="12.75">
      <c r="A22" s="173">
        <v>14</v>
      </c>
      <c r="B22" s="138" t="s">
        <v>216</v>
      </c>
      <c r="C22" s="203" t="s">
        <v>2</v>
      </c>
      <c r="D22" s="204"/>
      <c r="E22" s="204" t="s">
        <v>2</v>
      </c>
      <c r="F22" s="204"/>
      <c r="G22" s="204" t="s">
        <v>2</v>
      </c>
      <c r="H22" s="205"/>
      <c r="I22" s="203"/>
      <c r="J22" s="218"/>
      <c r="K22" s="204" t="s">
        <v>2</v>
      </c>
      <c r="L22" s="221"/>
      <c r="M22" s="203"/>
      <c r="N22" s="221"/>
      <c r="O22" s="206" t="s">
        <v>2</v>
      </c>
      <c r="P22" s="205"/>
      <c r="Q22" s="206"/>
      <c r="R22" s="204"/>
      <c r="S22" s="204"/>
      <c r="T22" s="205"/>
      <c r="U22" s="201"/>
      <c r="V22" s="202"/>
      <c r="W22" s="202"/>
    </row>
    <row r="23" spans="1:23" ht="12.75">
      <c r="A23" s="173">
        <v>15</v>
      </c>
      <c r="B23" s="138" t="s">
        <v>217</v>
      </c>
      <c r="C23" s="203" t="s">
        <v>2</v>
      </c>
      <c r="D23" s="204"/>
      <c r="E23" s="204" t="s">
        <v>2</v>
      </c>
      <c r="F23" s="204"/>
      <c r="G23" s="204" t="s">
        <v>2</v>
      </c>
      <c r="H23" s="205"/>
      <c r="I23" s="203" t="s">
        <v>2</v>
      </c>
      <c r="J23" s="218"/>
      <c r="K23" s="204" t="s">
        <v>2</v>
      </c>
      <c r="L23" s="221"/>
      <c r="M23" s="203" t="s">
        <v>2</v>
      </c>
      <c r="N23" s="221"/>
      <c r="O23" s="206" t="s">
        <v>2</v>
      </c>
      <c r="P23" s="205"/>
      <c r="Q23" s="206" t="s">
        <v>2</v>
      </c>
      <c r="R23" s="204"/>
      <c r="S23" s="204" t="s">
        <v>2</v>
      </c>
      <c r="T23" s="205"/>
      <c r="U23" s="201"/>
      <c r="V23" s="202"/>
      <c r="W23" s="202"/>
    </row>
    <row r="24" spans="1:23" ht="12.75">
      <c r="A24" s="173">
        <v>16</v>
      </c>
      <c r="B24" s="138" t="s">
        <v>218</v>
      </c>
      <c r="C24" s="203"/>
      <c r="D24" s="204"/>
      <c r="E24" s="204"/>
      <c r="F24" s="204"/>
      <c r="G24" s="204"/>
      <c r="H24" s="205"/>
      <c r="I24" s="203" t="s">
        <v>2</v>
      </c>
      <c r="J24" s="218"/>
      <c r="K24" s="204" t="s">
        <v>2</v>
      </c>
      <c r="L24" s="221"/>
      <c r="M24" s="203" t="s">
        <v>2</v>
      </c>
      <c r="N24" s="221"/>
      <c r="O24" s="206" t="s">
        <v>2</v>
      </c>
      <c r="P24" s="205"/>
      <c r="Q24" s="206" t="s">
        <v>2</v>
      </c>
      <c r="R24" s="204"/>
      <c r="S24" s="204" t="s">
        <v>2</v>
      </c>
      <c r="T24" s="205"/>
      <c r="U24" s="201"/>
      <c r="V24" s="202"/>
      <c r="W24" s="202"/>
    </row>
    <row r="25" spans="1:23" ht="12.75" customHeight="1">
      <c r="A25" s="173">
        <v>17</v>
      </c>
      <c r="B25" s="138" t="s">
        <v>219</v>
      </c>
      <c r="C25" s="203" t="s">
        <v>2</v>
      </c>
      <c r="D25" s="204"/>
      <c r="E25" s="204" t="s">
        <v>2</v>
      </c>
      <c r="F25" s="204"/>
      <c r="G25" s="204" t="s">
        <v>2</v>
      </c>
      <c r="H25" s="205"/>
      <c r="I25" s="203" t="s">
        <v>2</v>
      </c>
      <c r="J25" s="218"/>
      <c r="K25" s="204" t="s">
        <v>2</v>
      </c>
      <c r="L25" s="221"/>
      <c r="M25" s="203" t="s">
        <v>2</v>
      </c>
      <c r="N25" s="221"/>
      <c r="O25" s="206" t="s">
        <v>2</v>
      </c>
      <c r="P25" s="205"/>
      <c r="Q25" s="206" t="s">
        <v>2</v>
      </c>
      <c r="R25" s="204"/>
      <c r="S25" s="204" t="s">
        <v>2</v>
      </c>
      <c r="T25" s="205"/>
      <c r="U25" s="201"/>
      <c r="V25" s="202"/>
      <c r="W25" s="202"/>
    </row>
    <row r="26" spans="1:23" ht="12.75">
      <c r="A26" s="173">
        <v>18</v>
      </c>
      <c r="B26" s="138" t="s">
        <v>220</v>
      </c>
      <c r="C26" s="203" t="s">
        <v>2</v>
      </c>
      <c r="D26" s="204"/>
      <c r="E26" s="204" t="s">
        <v>2</v>
      </c>
      <c r="F26" s="204"/>
      <c r="G26" s="204" t="s">
        <v>2</v>
      </c>
      <c r="H26" s="205"/>
      <c r="I26" s="203" t="s">
        <v>2</v>
      </c>
      <c r="J26" s="218"/>
      <c r="K26" s="204" t="s">
        <v>2</v>
      </c>
      <c r="L26" s="221"/>
      <c r="M26" s="203" t="s">
        <v>2</v>
      </c>
      <c r="N26" s="221"/>
      <c r="O26" s="206" t="s">
        <v>2</v>
      </c>
      <c r="P26" s="205"/>
      <c r="Q26" s="206" t="s">
        <v>2</v>
      </c>
      <c r="R26" s="204"/>
      <c r="S26" s="204" t="s">
        <v>2</v>
      </c>
      <c r="T26" s="205"/>
      <c r="U26" s="202"/>
      <c r="V26" s="202"/>
      <c r="W26" s="208"/>
    </row>
    <row r="27" spans="1:23" ht="12.75">
      <c r="A27" s="173">
        <v>19</v>
      </c>
      <c r="B27" s="138" t="s">
        <v>221</v>
      </c>
      <c r="C27" s="203" t="s">
        <v>2</v>
      </c>
      <c r="D27" s="204"/>
      <c r="E27" s="204"/>
      <c r="F27" s="204"/>
      <c r="G27" s="204"/>
      <c r="H27" s="205"/>
      <c r="I27" s="203"/>
      <c r="J27" s="218"/>
      <c r="K27" s="204"/>
      <c r="L27" s="221"/>
      <c r="M27" s="203"/>
      <c r="N27" s="221"/>
      <c r="O27" s="206"/>
      <c r="P27" s="205"/>
      <c r="Q27" s="206"/>
      <c r="R27" s="204"/>
      <c r="S27" s="204"/>
      <c r="T27" s="205"/>
      <c r="U27" s="202"/>
      <c r="V27" s="202"/>
      <c r="W27" s="208"/>
    </row>
    <row r="28" spans="1:23" ht="12.75">
      <c r="A28" s="173">
        <v>20</v>
      </c>
      <c r="B28" s="138" t="s">
        <v>222</v>
      </c>
      <c r="C28" s="203"/>
      <c r="D28" s="204"/>
      <c r="E28" s="204" t="s">
        <v>2</v>
      </c>
      <c r="F28" s="204"/>
      <c r="G28" s="204" t="s">
        <v>2</v>
      </c>
      <c r="H28" s="205"/>
      <c r="I28" s="203"/>
      <c r="J28" s="218"/>
      <c r="K28" s="204"/>
      <c r="L28" s="221"/>
      <c r="M28" s="203"/>
      <c r="N28" s="221"/>
      <c r="O28" s="206"/>
      <c r="P28" s="205"/>
      <c r="Q28" s="206"/>
      <c r="R28" s="204"/>
      <c r="S28" s="204"/>
      <c r="T28" s="205"/>
      <c r="U28" s="202"/>
      <c r="V28" s="202"/>
      <c r="W28" s="208"/>
    </row>
    <row r="29" spans="1:23" ht="12.75">
      <c r="A29" s="173">
        <v>21</v>
      </c>
      <c r="B29" s="209" t="s">
        <v>223</v>
      </c>
      <c r="C29" s="203"/>
      <c r="D29" s="204"/>
      <c r="E29" s="204"/>
      <c r="F29" s="204"/>
      <c r="G29" s="204"/>
      <c r="H29" s="205"/>
      <c r="I29" s="203" t="s">
        <v>2</v>
      </c>
      <c r="J29" s="218"/>
      <c r="K29" s="204" t="s">
        <v>2</v>
      </c>
      <c r="L29" s="221"/>
      <c r="M29" s="203"/>
      <c r="N29" s="221"/>
      <c r="O29" s="206"/>
      <c r="P29" s="205"/>
      <c r="Q29" s="206" t="s">
        <v>2</v>
      </c>
      <c r="R29" s="204"/>
      <c r="S29" s="204" t="s">
        <v>2</v>
      </c>
      <c r="T29" s="205"/>
      <c r="U29" s="201"/>
      <c r="V29" s="202"/>
      <c r="W29" s="202"/>
    </row>
    <row r="30" spans="1:23" ht="12.75">
      <c r="A30" s="173">
        <v>22</v>
      </c>
      <c r="B30" s="209" t="s">
        <v>224</v>
      </c>
      <c r="C30" s="203"/>
      <c r="D30" s="204"/>
      <c r="E30" s="204"/>
      <c r="F30" s="204"/>
      <c r="G30" s="204"/>
      <c r="H30" s="205"/>
      <c r="I30" s="203"/>
      <c r="J30" s="218"/>
      <c r="K30" s="204"/>
      <c r="L30" s="221"/>
      <c r="M30" s="203" t="s">
        <v>2</v>
      </c>
      <c r="N30" s="221"/>
      <c r="O30" s="206" t="s">
        <v>2</v>
      </c>
      <c r="P30" s="205"/>
      <c r="Q30" s="206"/>
      <c r="R30" s="204"/>
      <c r="S30" s="204"/>
      <c r="T30" s="205"/>
      <c r="U30" s="201"/>
      <c r="V30" s="202"/>
      <c r="W30" s="207"/>
    </row>
    <row r="31" spans="1:23" ht="12.75">
      <c r="A31" s="173">
        <v>23</v>
      </c>
      <c r="B31" s="209" t="s">
        <v>102</v>
      </c>
      <c r="C31" s="203"/>
      <c r="D31" s="204"/>
      <c r="E31" s="204"/>
      <c r="F31" s="204"/>
      <c r="G31" s="204"/>
      <c r="H31" s="205"/>
      <c r="I31" s="203" t="s">
        <v>2</v>
      </c>
      <c r="J31" s="218"/>
      <c r="K31" s="204" t="s">
        <v>2</v>
      </c>
      <c r="L31" s="221"/>
      <c r="M31" s="203" t="s">
        <v>2</v>
      </c>
      <c r="N31" s="221"/>
      <c r="O31" s="206" t="s">
        <v>2</v>
      </c>
      <c r="P31" s="205"/>
      <c r="Q31" s="206" t="s">
        <v>2</v>
      </c>
      <c r="R31" s="204"/>
      <c r="S31" s="204" t="s">
        <v>2</v>
      </c>
      <c r="T31" s="205"/>
      <c r="U31" s="201"/>
      <c r="V31" s="202"/>
      <c r="W31" s="207"/>
    </row>
    <row r="32" spans="1:23" ht="12.75">
      <c r="A32" s="173">
        <v>24</v>
      </c>
      <c r="B32" s="138" t="s">
        <v>225</v>
      </c>
      <c r="C32" s="203" t="s">
        <v>2</v>
      </c>
      <c r="D32" s="204"/>
      <c r="E32" s="204" t="s">
        <v>2</v>
      </c>
      <c r="F32" s="204"/>
      <c r="G32" s="204" t="s">
        <v>2</v>
      </c>
      <c r="H32" s="205"/>
      <c r="I32" s="203" t="s">
        <v>2</v>
      </c>
      <c r="J32" s="218"/>
      <c r="K32" s="204" t="s">
        <v>2</v>
      </c>
      <c r="L32" s="221"/>
      <c r="M32" s="203" t="s">
        <v>2</v>
      </c>
      <c r="N32" s="221"/>
      <c r="O32" s="206" t="s">
        <v>2</v>
      </c>
      <c r="P32" s="205"/>
      <c r="Q32" s="206" t="s">
        <v>2</v>
      </c>
      <c r="R32" s="204"/>
      <c r="S32" s="204" t="s">
        <v>2</v>
      </c>
      <c r="T32" s="205"/>
      <c r="U32" s="201"/>
      <c r="V32" s="202"/>
      <c r="W32" s="202"/>
    </row>
    <row r="33" spans="1:23" ht="12.75">
      <c r="A33" s="173">
        <v>25</v>
      </c>
      <c r="B33" s="138" t="s">
        <v>226</v>
      </c>
      <c r="C33" s="203"/>
      <c r="D33" s="204"/>
      <c r="E33" s="204"/>
      <c r="F33" s="204"/>
      <c r="G33" s="204"/>
      <c r="H33" s="205"/>
      <c r="I33" s="203" t="s">
        <v>2</v>
      </c>
      <c r="J33" s="218"/>
      <c r="K33" s="204" t="s">
        <v>2</v>
      </c>
      <c r="L33" s="221"/>
      <c r="M33" s="203" t="s">
        <v>2</v>
      </c>
      <c r="N33" s="221"/>
      <c r="O33" s="206" t="s">
        <v>2</v>
      </c>
      <c r="P33" s="205"/>
      <c r="Q33" s="206"/>
      <c r="R33" s="204"/>
      <c r="S33" s="204"/>
      <c r="T33" s="205"/>
      <c r="U33" s="201"/>
      <c r="V33" s="202"/>
      <c r="W33" s="202"/>
    </row>
    <row r="34" spans="1:23" ht="12.75">
      <c r="A34" s="173">
        <v>26</v>
      </c>
      <c r="B34" s="138" t="s">
        <v>227</v>
      </c>
      <c r="C34" s="203" t="s">
        <v>2</v>
      </c>
      <c r="D34" s="204"/>
      <c r="E34" s="204" t="s">
        <v>2</v>
      </c>
      <c r="F34" s="204"/>
      <c r="G34" s="204" t="s">
        <v>2</v>
      </c>
      <c r="H34" s="205"/>
      <c r="I34" s="203"/>
      <c r="J34" s="218"/>
      <c r="K34" s="204"/>
      <c r="L34" s="221"/>
      <c r="M34" s="203"/>
      <c r="N34" s="221"/>
      <c r="O34" s="206"/>
      <c r="P34" s="205"/>
      <c r="Q34" s="206" t="s">
        <v>2</v>
      </c>
      <c r="R34" s="204"/>
      <c r="S34" s="204" t="s">
        <v>2</v>
      </c>
      <c r="T34" s="205"/>
      <c r="U34" s="201"/>
      <c r="V34" s="202"/>
      <c r="W34" s="202"/>
    </row>
    <row r="35" spans="1:23" ht="12.75">
      <c r="A35" s="173">
        <v>27</v>
      </c>
      <c r="B35" s="138" t="s">
        <v>228</v>
      </c>
      <c r="C35" s="203" t="s">
        <v>2</v>
      </c>
      <c r="D35" s="204"/>
      <c r="E35" s="204" t="s">
        <v>2</v>
      </c>
      <c r="F35" s="204"/>
      <c r="G35" s="204" t="s">
        <v>2</v>
      </c>
      <c r="H35" s="205"/>
      <c r="I35" s="203" t="s">
        <v>2</v>
      </c>
      <c r="J35" s="218"/>
      <c r="K35" s="204" t="s">
        <v>2</v>
      </c>
      <c r="L35" s="221"/>
      <c r="M35" s="203" t="s">
        <v>2</v>
      </c>
      <c r="N35" s="221"/>
      <c r="O35" s="206" t="s">
        <v>2</v>
      </c>
      <c r="P35" s="205"/>
      <c r="Q35" s="206" t="s">
        <v>2</v>
      </c>
      <c r="R35" s="204"/>
      <c r="S35" s="204" t="s">
        <v>2</v>
      </c>
      <c r="T35" s="205"/>
      <c r="U35" s="201"/>
      <c r="V35" s="202"/>
      <c r="W35" s="202"/>
    </row>
    <row r="36" spans="1:23" ht="12.75">
      <c r="A36" s="173">
        <v>28</v>
      </c>
      <c r="B36" s="138" t="s">
        <v>229</v>
      </c>
      <c r="C36" s="203" t="s">
        <v>2</v>
      </c>
      <c r="D36" s="204"/>
      <c r="E36" s="204" t="s">
        <v>2</v>
      </c>
      <c r="F36" s="204"/>
      <c r="G36" s="204" t="s">
        <v>2</v>
      </c>
      <c r="H36" s="205"/>
      <c r="I36" s="203"/>
      <c r="J36" s="218"/>
      <c r="K36" s="204"/>
      <c r="L36" s="221"/>
      <c r="M36" s="203"/>
      <c r="N36" s="221"/>
      <c r="O36" s="206"/>
      <c r="P36" s="205"/>
      <c r="Q36" s="206"/>
      <c r="R36" s="204"/>
      <c r="S36" s="204"/>
      <c r="T36" s="205"/>
      <c r="U36" s="201"/>
      <c r="V36" s="202"/>
      <c r="W36" s="202"/>
    </row>
    <row r="37" spans="1:23" ht="12.75">
      <c r="A37" s="173">
        <v>29</v>
      </c>
      <c r="B37" s="138" t="s">
        <v>230</v>
      </c>
      <c r="C37" s="203"/>
      <c r="D37" s="204"/>
      <c r="E37" s="204"/>
      <c r="F37" s="204"/>
      <c r="G37" s="204"/>
      <c r="H37" s="205"/>
      <c r="I37" s="203" t="s">
        <v>2</v>
      </c>
      <c r="J37" s="218"/>
      <c r="K37" s="204" t="s">
        <v>2</v>
      </c>
      <c r="L37" s="221"/>
      <c r="M37" s="203" t="s">
        <v>2</v>
      </c>
      <c r="N37" s="221"/>
      <c r="O37" s="206" t="s">
        <v>2</v>
      </c>
      <c r="P37" s="205"/>
      <c r="Q37" s="206" t="s">
        <v>2</v>
      </c>
      <c r="R37" s="204"/>
      <c r="S37" s="204" t="s">
        <v>2</v>
      </c>
      <c r="T37" s="205"/>
      <c r="U37" s="210"/>
      <c r="V37" s="202"/>
      <c r="W37" s="202"/>
    </row>
    <row r="38" spans="1:23" ht="12" customHeight="1">
      <c r="A38" s="173">
        <v>30</v>
      </c>
      <c r="B38" s="138" t="s">
        <v>231</v>
      </c>
      <c r="C38" s="203"/>
      <c r="D38" s="204"/>
      <c r="E38" s="204"/>
      <c r="F38" s="204"/>
      <c r="G38" s="204"/>
      <c r="H38" s="205"/>
      <c r="I38" s="203" t="s">
        <v>2</v>
      </c>
      <c r="J38" s="218"/>
      <c r="K38" s="204" t="s">
        <v>2</v>
      </c>
      <c r="L38" s="221"/>
      <c r="M38" s="203" t="s">
        <v>2</v>
      </c>
      <c r="N38" s="221"/>
      <c r="O38" s="206" t="s">
        <v>2</v>
      </c>
      <c r="P38" s="205"/>
      <c r="Q38" s="206" t="s">
        <v>2</v>
      </c>
      <c r="R38" s="204"/>
      <c r="S38" s="204" t="s">
        <v>2</v>
      </c>
      <c r="T38" s="205"/>
      <c r="U38" s="210"/>
      <c r="V38" s="202"/>
      <c r="W38" s="207"/>
    </row>
    <row r="39" spans="1:23" ht="12.75">
      <c r="A39" s="173">
        <v>31</v>
      </c>
      <c r="B39" s="138" t="s">
        <v>232</v>
      </c>
      <c r="C39" s="203" t="s">
        <v>2</v>
      </c>
      <c r="D39" s="204"/>
      <c r="E39" s="204" t="s">
        <v>2</v>
      </c>
      <c r="F39" s="204"/>
      <c r="G39" s="204" t="s">
        <v>2</v>
      </c>
      <c r="H39" s="205"/>
      <c r="I39" s="203"/>
      <c r="J39" s="218"/>
      <c r="K39" s="204"/>
      <c r="L39" s="221"/>
      <c r="M39" s="203"/>
      <c r="N39" s="221"/>
      <c r="O39" s="206"/>
      <c r="P39" s="205"/>
      <c r="Q39" s="206"/>
      <c r="R39" s="204"/>
      <c r="S39" s="204"/>
      <c r="T39" s="205"/>
      <c r="U39" s="210"/>
      <c r="V39" s="202"/>
      <c r="W39" s="207"/>
    </row>
    <row r="40" spans="1:23" ht="12.75">
      <c r="A40" s="173">
        <v>32</v>
      </c>
      <c r="B40" s="138" t="s">
        <v>233</v>
      </c>
      <c r="C40" s="203"/>
      <c r="D40" s="204"/>
      <c r="E40" s="204"/>
      <c r="F40" s="204"/>
      <c r="G40" s="204"/>
      <c r="H40" s="205"/>
      <c r="I40" s="203" t="s">
        <v>2</v>
      </c>
      <c r="J40" s="218"/>
      <c r="K40" s="204" t="s">
        <v>2</v>
      </c>
      <c r="L40" s="221"/>
      <c r="M40" s="203" t="s">
        <v>2</v>
      </c>
      <c r="N40" s="221"/>
      <c r="O40" s="206" t="s">
        <v>2</v>
      </c>
      <c r="P40" s="205"/>
      <c r="Q40" s="206" t="s">
        <v>2</v>
      </c>
      <c r="R40" s="204"/>
      <c r="S40" s="204" t="s">
        <v>2</v>
      </c>
      <c r="T40" s="205"/>
      <c r="U40" s="210"/>
      <c r="V40" s="202"/>
      <c r="W40" s="202"/>
    </row>
    <row r="41" spans="1:23" ht="12.75">
      <c r="A41" s="173">
        <v>33</v>
      </c>
      <c r="B41" s="138" t="s">
        <v>234</v>
      </c>
      <c r="C41" s="203" t="s">
        <v>2</v>
      </c>
      <c r="D41" s="204"/>
      <c r="E41" s="204" t="s">
        <v>2</v>
      </c>
      <c r="F41" s="204"/>
      <c r="G41" s="204" t="s">
        <v>2</v>
      </c>
      <c r="H41" s="205"/>
      <c r="I41" s="203"/>
      <c r="J41" s="218"/>
      <c r="K41" s="204"/>
      <c r="L41" s="221"/>
      <c r="M41" s="203"/>
      <c r="N41" s="221"/>
      <c r="O41" s="206"/>
      <c r="P41" s="205"/>
      <c r="Q41" s="206"/>
      <c r="R41" s="204"/>
      <c r="S41" s="204"/>
      <c r="T41" s="205"/>
      <c r="U41" s="210"/>
      <c r="V41" s="202"/>
      <c r="W41" s="202"/>
    </row>
    <row r="42" spans="1:23" ht="12.75">
      <c r="A42" s="173">
        <v>34</v>
      </c>
      <c r="B42" s="138" t="s">
        <v>235</v>
      </c>
      <c r="C42" s="203" t="s">
        <v>2</v>
      </c>
      <c r="D42" s="204"/>
      <c r="E42" s="204" t="s">
        <v>2</v>
      </c>
      <c r="F42" s="204"/>
      <c r="G42" s="204" t="s">
        <v>2</v>
      </c>
      <c r="H42" s="205"/>
      <c r="I42" s="203" t="s">
        <v>2</v>
      </c>
      <c r="J42" s="218"/>
      <c r="K42" s="204" t="s">
        <v>2</v>
      </c>
      <c r="L42" s="221"/>
      <c r="M42" s="203" t="s">
        <v>2</v>
      </c>
      <c r="N42" s="221"/>
      <c r="O42" s="206" t="s">
        <v>2</v>
      </c>
      <c r="P42" s="205"/>
      <c r="Q42" s="206" t="s">
        <v>2</v>
      </c>
      <c r="R42" s="204"/>
      <c r="S42" s="204" t="s">
        <v>2</v>
      </c>
      <c r="T42" s="205"/>
      <c r="U42" s="210"/>
      <c r="V42" s="202"/>
      <c r="W42" s="202"/>
    </row>
    <row r="43" spans="1:23" ht="12.75">
      <c r="A43" s="173">
        <v>35</v>
      </c>
      <c r="B43" s="138" t="s">
        <v>236</v>
      </c>
      <c r="C43" s="203" t="s">
        <v>2</v>
      </c>
      <c r="D43" s="204"/>
      <c r="E43" s="204" t="s">
        <v>2</v>
      </c>
      <c r="F43" s="204"/>
      <c r="G43" s="204" t="s">
        <v>2</v>
      </c>
      <c r="H43" s="205"/>
      <c r="I43" s="203"/>
      <c r="J43" s="218"/>
      <c r="K43" s="204"/>
      <c r="L43" s="221"/>
      <c r="M43" s="203"/>
      <c r="N43" s="221"/>
      <c r="O43" s="206"/>
      <c r="P43" s="205"/>
      <c r="Q43" s="206"/>
      <c r="R43" s="204"/>
      <c r="S43" s="204"/>
      <c r="T43" s="205"/>
      <c r="U43" s="210"/>
      <c r="V43" s="202"/>
      <c r="W43" s="202"/>
    </row>
    <row r="44" spans="1:23" ht="12.75">
      <c r="A44" s="173">
        <v>36</v>
      </c>
      <c r="B44" s="138" t="s">
        <v>237</v>
      </c>
      <c r="C44" s="203"/>
      <c r="D44" s="204"/>
      <c r="E44" s="204"/>
      <c r="F44" s="204"/>
      <c r="G44" s="204"/>
      <c r="H44" s="205"/>
      <c r="I44" s="203" t="s">
        <v>2</v>
      </c>
      <c r="J44" s="218"/>
      <c r="K44" s="204" t="s">
        <v>2</v>
      </c>
      <c r="L44" s="221"/>
      <c r="M44" s="203" t="s">
        <v>2</v>
      </c>
      <c r="N44" s="221"/>
      <c r="O44" s="206" t="s">
        <v>2</v>
      </c>
      <c r="P44" s="205"/>
      <c r="Q44" s="206" t="s">
        <v>2</v>
      </c>
      <c r="R44" s="204"/>
      <c r="S44" s="204" t="s">
        <v>2</v>
      </c>
      <c r="T44" s="205"/>
      <c r="U44" s="210"/>
      <c r="V44" s="202"/>
      <c r="W44" s="202"/>
    </row>
    <row r="45" spans="1:23" ht="12.75">
      <c r="A45" s="173">
        <v>37</v>
      </c>
      <c r="B45" s="138" t="s">
        <v>238</v>
      </c>
      <c r="C45" s="203"/>
      <c r="D45" s="204"/>
      <c r="E45" s="204"/>
      <c r="F45" s="204"/>
      <c r="G45" s="204"/>
      <c r="H45" s="205"/>
      <c r="I45" s="203" t="s">
        <v>2</v>
      </c>
      <c r="J45" s="218"/>
      <c r="K45" s="204" t="s">
        <v>2</v>
      </c>
      <c r="L45" s="221"/>
      <c r="M45" s="203" t="s">
        <v>2</v>
      </c>
      <c r="N45" s="221"/>
      <c r="O45" s="206" t="s">
        <v>2</v>
      </c>
      <c r="P45" s="205"/>
      <c r="Q45" s="206" t="s">
        <v>2</v>
      </c>
      <c r="R45" s="204"/>
      <c r="S45" s="204" t="s">
        <v>2</v>
      </c>
      <c r="T45" s="205"/>
      <c r="U45" s="210"/>
      <c r="V45" s="202"/>
      <c r="W45" s="202"/>
    </row>
    <row r="46" spans="1:23" ht="12.75">
      <c r="A46" s="173">
        <v>38</v>
      </c>
      <c r="B46" s="138" t="s">
        <v>98</v>
      </c>
      <c r="C46" s="203" t="s">
        <v>2</v>
      </c>
      <c r="D46" s="204"/>
      <c r="E46" s="204" t="s">
        <v>2</v>
      </c>
      <c r="F46" s="204"/>
      <c r="G46" s="204" t="s">
        <v>2</v>
      </c>
      <c r="H46" s="205"/>
      <c r="I46" s="203"/>
      <c r="J46" s="218"/>
      <c r="K46" s="204"/>
      <c r="L46" s="221"/>
      <c r="M46" s="203"/>
      <c r="N46" s="221"/>
      <c r="O46" s="206"/>
      <c r="P46" s="205"/>
      <c r="Q46" s="206"/>
      <c r="R46" s="204"/>
      <c r="S46" s="204"/>
      <c r="T46" s="205"/>
      <c r="U46" s="210"/>
      <c r="V46" s="202"/>
      <c r="W46" s="202"/>
    </row>
    <row r="47" spans="1:23" ht="12.75">
      <c r="A47" s="173">
        <v>39</v>
      </c>
      <c r="B47" s="138" t="s">
        <v>239</v>
      </c>
      <c r="C47" s="203"/>
      <c r="D47" s="204"/>
      <c r="E47" s="204"/>
      <c r="F47" s="204"/>
      <c r="G47" s="204"/>
      <c r="H47" s="205"/>
      <c r="I47" s="203" t="s">
        <v>2</v>
      </c>
      <c r="J47" s="218"/>
      <c r="K47" s="204" t="s">
        <v>2</v>
      </c>
      <c r="L47" s="221"/>
      <c r="M47" s="203" t="s">
        <v>2</v>
      </c>
      <c r="N47" s="221"/>
      <c r="O47" s="206" t="s">
        <v>2</v>
      </c>
      <c r="P47" s="205"/>
      <c r="Q47" s="206" t="s">
        <v>2</v>
      </c>
      <c r="R47" s="204"/>
      <c r="S47" s="204" t="s">
        <v>2</v>
      </c>
      <c r="T47" s="205"/>
      <c r="U47" s="210"/>
      <c r="V47" s="202"/>
      <c r="W47" s="202"/>
    </row>
    <row r="48" spans="1:23" ht="12.75">
      <c r="A48" s="173">
        <v>40</v>
      </c>
      <c r="B48" s="138" t="s">
        <v>113</v>
      </c>
      <c r="C48" s="203" t="s">
        <v>2</v>
      </c>
      <c r="D48" s="204"/>
      <c r="E48" s="204" t="s">
        <v>2</v>
      </c>
      <c r="F48" s="204"/>
      <c r="G48" s="204" t="s">
        <v>2</v>
      </c>
      <c r="H48" s="205"/>
      <c r="I48" s="203"/>
      <c r="J48" s="218"/>
      <c r="K48" s="204"/>
      <c r="L48" s="221"/>
      <c r="M48" s="203"/>
      <c r="N48" s="221"/>
      <c r="O48" s="206"/>
      <c r="P48" s="205"/>
      <c r="Q48" s="206"/>
      <c r="R48" s="204"/>
      <c r="S48" s="204"/>
      <c r="T48" s="205"/>
      <c r="U48" s="210"/>
      <c r="V48" s="202"/>
      <c r="W48" s="202"/>
    </row>
    <row r="49" spans="1:23" ht="12.75">
      <c r="A49" s="173">
        <v>41</v>
      </c>
      <c r="B49" s="138" t="s">
        <v>240</v>
      </c>
      <c r="C49" s="203" t="s">
        <v>2</v>
      </c>
      <c r="D49" s="204"/>
      <c r="E49" s="204" t="s">
        <v>2</v>
      </c>
      <c r="F49" s="204"/>
      <c r="G49" s="204" t="s">
        <v>2</v>
      </c>
      <c r="H49" s="205"/>
      <c r="I49" s="203"/>
      <c r="J49" s="218"/>
      <c r="K49" s="204"/>
      <c r="L49" s="221"/>
      <c r="M49" s="203"/>
      <c r="N49" s="221"/>
      <c r="O49" s="206"/>
      <c r="P49" s="205"/>
      <c r="Q49" s="206"/>
      <c r="R49" s="204"/>
      <c r="S49" s="204"/>
      <c r="T49" s="205"/>
      <c r="U49" s="210"/>
      <c r="V49" s="202"/>
      <c r="W49" s="202"/>
    </row>
    <row r="50" spans="1:23" ht="26.25">
      <c r="A50" s="173">
        <v>42</v>
      </c>
      <c r="B50" s="138" t="s">
        <v>241</v>
      </c>
      <c r="C50" s="203"/>
      <c r="D50" s="204"/>
      <c r="E50" s="204"/>
      <c r="F50" s="204"/>
      <c r="G50" s="204"/>
      <c r="H50" s="205"/>
      <c r="I50" s="203" t="s">
        <v>2</v>
      </c>
      <c r="J50" s="218"/>
      <c r="K50" s="204" t="s">
        <v>2</v>
      </c>
      <c r="L50" s="221"/>
      <c r="M50" s="203" t="s">
        <v>2</v>
      </c>
      <c r="N50" s="221"/>
      <c r="O50" s="206" t="s">
        <v>2</v>
      </c>
      <c r="P50" s="205"/>
      <c r="Q50" s="206" t="s">
        <v>2</v>
      </c>
      <c r="R50" s="204"/>
      <c r="S50" s="204" t="s">
        <v>2</v>
      </c>
      <c r="T50" s="205"/>
      <c r="U50" s="210"/>
      <c r="V50" s="202"/>
      <c r="W50" s="202"/>
    </row>
    <row r="51" spans="1:23" ht="12.75">
      <c r="A51" s="173">
        <v>43</v>
      </c>
      <c r="B51" s="138" t="s">
        <v>242</v>
      </c>
      <c r="C51" s="203"/>
      <c r="D51" s="204"/>
      <c r="E51" s="204"/>
      <c r="F51" s="204"/>
      <c r="G51" s="204"/>
      <c r="H51" s="205"/>
      <c r="I51" s="224" t="s">
        <v>258</v>
      </c>
      <c r="J51" s="225">
        <f>IF(I51&lt;&gt;"",SUMIF($B$73:$B$81,$B51,$D$73:$D$81),0)</f>
        <v>10000</v>
      </c>
      <c r="K51" s="224" t="s">
        <v>258</v>
      </c>
      <c r="L51" s="225">
        <f>IF(K51&lt;&gt;"",SUMIF($B$73:$B$81,$B51,$D$73:$D$81),0)</f>
        <v>10000</v>
      </c>
      <c r="M51" s="224" t="s">
        <v>258</v>
      </c>
      <c r="N51" s="225">
        <f>IF(M51&lt;&gt;"",SUMIF($B$73:$B$81,$B51,$D$73:$D$81),0)</f>
        <v>10000</v>
      </c>
      <c r="O51" s="224" t="s">
        <v>258</v>
      </c>
      <c r="P51" s="225">
        <f>IF(O51&lt;&gt;"",SUMIF($B$73:$B$81,$B51,$D$73:$D$81),0)</f>
        <v>10000</v>
      </c>
      <c r="Q51" s="224" t="s">
        <v>258</v>
      </c>
      <c r="R51" s="225">
        <f>IF(Q51&lt;&gt;"",SUMIF($B$73:$B$81,$B51,$D$73:$D$81),0)</f>
        <v>10000</v>
      </c>
      <c r="S51" s="224" t="s">
        <v>258</v>
      </c>
      <c r="T51" s="225">
        <f>IF(S51&lt;&gt;"",SUMIF($B$73:$B$81,$B51,$D$73:$D$81),0)</f>
        <v>10000</v>
      </c>
      <c r="U51" s="210"/>
      <c r="V51" s="202"/>
      <c r="W51" s="202"/>
    </row>
    <row r="52" spans="1:23" ht="12.75">
      <c r="A52" s="173">
        <v>44</v>
      </c>
      <c r="B52" s="98" t="s">
        <v>243</v>
      </c>
      <c r="C52" s="203" t="s">
        <v>2</v>
      </c>
      <c r="D52" s="204"/>
      <c r="E52" s="204" t="s">
        <v>2</v>
      </c>
      <c r="F52" s="204"/>
      <c r="G52" s="204" t="s">
        <v>2</v>
      </c>
      <c r="H52" s="205"/>
      <c r="I52" s="203" t="s">
        <v>2</v>
      </c>
      <c r="J52" s="218"/>
      <c r="K52" s="204" t="s">
        <v>2</v>
      </c>
      <c r="L52" s="221"/>
      <c r="M52" s="203" t="s">
        <v>2</v>
      </c>
      <c r="N52" s="221"/>
      <c r="O52" s="206" t="s">
        <v>2</v>
      </c>
      <c r="P52" s="205"/>
      <c r="Q52" s="206" t="s">
        <v>2</v>
      </c>
      <c r="R52" s="204"/>
      <c r="S52" s="204" t="s">
        <v>2</v>
      </c>
      <c r="T52" s="205"/>
      <c r="U52" s="201"/>
      <c r="V52" s="202"/>
      <c r="W52" s="202"/>
    </row>
    <row r="53" spans="1:23" ht="15" customHeight="1">
      <c r="A53" s="173">
        <v>45</v>
      </c>
      <c r="B53" s="138" t="s">
        <v>244</v>
      </c>
      <c r="C53" s="203" t="s">
        <v>2</v>
      </c>
      <c r="D53" s="204"/>
      <c r="E53" s="204" t="s">
        <v>2</v>
      </c>
      <c r="F53" s="204"/>
      <c r="G53" s="204" t="s">
        <v>2</v>
      </c>
      <c r="H53" s="205"/>
      <c r="I53" s="203" t="s">
        <v>2</v>
      </c>
      <c r="J53" s="218"/>
      <c r="K53" s="204" t="s">
        <v>2</v>
      </c>
      <c r="L53" s="221"/>
      <c r="M53" s="203" t="s">
        <v>2</v>
      </c>
      <c r="N53" s="221"/>
      <c r="O53" s="206" t="s">
        <v>2</v>
      </c>
      <c r="P53" s="205"/>
      <c r="Q53" s="206" t="s">
        <v>2</v>
      </c>
      <c r="R53" s="204"/>
      <c r="S53" s="204" t="s">
        <v>2</v>
      </c>
      <c r="T53" s="205"/>
      <c r="U53" s="210"/>
      <c r="V53" s="202"/>
      <c r="W53" s="202"/>
    </row>
    <row r="54" spans="1:23" ht="25.5" customHeight="1">
      <c r="A54" s="173">
        <v>46</v>
      </c>
      <c r="B54" s="138" t="s">
        <v>245</v>
      </c>
      <c r="C54" s="203" t="s">
        <v>2</v>
      </c>
      <c r="D54" s="204"/>
      <c r="E54" s="204" t="s">
        <v>2</v>
      </c>
      <c r="F54" s="204"/>
      <c r="G54" s="204" t="s">
        <v>2</v>
      </c>
      <c r="H54" s="205"/>
      <c r="I54" s="203" t="s">
        <v>2</v>
      </c>
      <c r="J54" s="218"/>
      <c r="K54" s="204" t="s">
        <v>2</v>
      </c>
      <c r="L54" s="221"/>
      <c r="M54" s="203" t="s">
        <v>2</v>
      </c>
      <c r="N54" s="221"/>
      <c r="O54" s="206" t="s">
        <v>2</v>
      </c>
      <c r="P54" s="205"/>
      <c r="Q54" s="206"/>
      <c r="R54" s="204"/>
      <c r="S54" s="204"/>
      <c r="T54" s="205"/>
      <c r="U54" s="210"/>
      <c r="V54" s="202"/>
      <c r="W54" s="202"/>
    </row>
    <row r="55" spans="1:23" ht="12.75">
      <c r="A55" s="173">
        <v>47</v>
      </c>
      <c r="B55" s="138" t="s">
        <v>246</v>
      </c>
      <c r="C55" s="203"/>
      <c r="D55" s="204"/>
      <c r="E55" s="204"/>
      <c r="F55" s="204"/>
      <c r="G55" s="204"/>
      <c r="H55" s="205"/>
      <c r="I55" s="203" t="s">
        <v>2</v>
      </c>
      <c r="J55" s="218"/>
      <c r="K55" s="204" t="s">
        <v>2</v>
      </c>
      <c r="L55" s="221"/>
      <c r="M55" s="203" t="s">
        <v>2</v>
      </c>
      <c r="N55" s="221"/>
      <c r="O55" s="206" t="s">
        <v>2</v>
      </c>
      <c r="P55" s="205"/>
      <c r="Q55" s="206" t="s">
        <v>2</v>
      </c>
      <c r="R55" s="204"/>
      <c r="S55" s="204" t="s">
        <v>2</v>
      </c>
      <c r="T55" s="205"/>
      <c r="U55" s="210"/>
      <c r="V55" s="202"/>
      <c r="W55" s="202"/>
    </row>
    <row r="56" spans="1:23" ht="12.75">
      <c r="A56" s="173">
        <v>48</v>
      </c>
      <c r="B56" s="138" t="s">
        <v>247</v>
      </c>
      <c r="C56" s="203"/>
      <c r="D56" s="204"/>
      <c r="E56" s="204"/>
      <c r="F56" s="204"/>
      <c r="G56" s="204"/>
      <c r="H56" s="205"/>
      <c r="I56" s="203" t="s">
        <v>2</v>
      </c>
      <c r="J56" s="218"/>
      <c r="K56" s="204" t="s">
        <v>2</v>
      </c>
      <c r="L56" s="221"/>
      <c r="M56" s="203" t="s">
        <v>2</v>
      </c>
      <c r="N56" s="221"/>
      <c r="O56" s="206" t="s">
        <v>2</v>
      </c>
      <c r="P56" s="205"/>
      <c r="Q56" s="206" t="s">
        <v>2</v>
      </c>
      <c r="R56" s="204"/>
      <c r="S56" s="204" t="s">
        <v>2</v>
      </c>
      <c r="T56" s="205"/>
      <c r="U56" s="210"/>
      <c r="V56" s="201"/>
      <c r="W56" s="202"/>
    </row>
    <row r="57" spans="1:23" ht="12.75">
      <c r="A57" s="173">
        <v>49</v>
      </c>
      <c r="B57" s="138" t="s">
        <v>248</v>
      </c>
      <c r="C57" s="203" t="s">
        <v>2</v>
      </c>
      <c r="D57" s="204"/>
      <c r="E57" s="204"/>
      <c r="F57" s="204"/>
      <c r="G57" s="204"/>
      <c r="H57" s="205"/>
      <c r="I57" s="203"/>
      <c r="J57" s="218"/>
      <c r="K57" s="204"/>
      <c r="L57" s="221"/>
      <c r="M57" s="203"/>
      <c r="N57" s="221"/>
      <c r="O57" s="206"/>
      <c r="P57" s="205"/>
      <c r="Q57" s="206"/>
      <c r="R57" s="204"/>
      <c r="S57" s="204"/>
      <c r="T57" s="205"/>
      <c r="U57" s="210"/>
      <c r="V57" s="201"/>
      <c r="W57" s="202"/>
    </row>
    <row r="58" spans="1:23" ht="26.25">
      <c r="A58" s="173">
        <v>50</v>
      </c>
      <c r="B58" s="138" t="s">
        <v>249</v>
      </c>
      <c r="C58" s="203"/>
      <c r="D58" s="204"/>
      <c r="E58" s="204" t="s">
        <v>2</v>
      </c>
      <c r="F58" s="204"/>
      <c r="G58" s="204" t="s">
        <v>2</v>
      </c>
      <c r="H58" s="205"/>
      <c r="I58" s="203" t="s">
        <v>2</v>
      </c>
      <c r="J58" s="218"/>
      <c r="K58" s="204" t="s">
        <v>2</v>
      </c>
      <c r="L58" s="221"/>
      <c r="M58" s="203" t="s">
        <v>2</v>
      </c>
      <c r="N58" s="221"/>
      <c r="O58" s="206" t="s">
        <v>2</v>
      </c>
      <c r="P58" s="205"/>
      <c r="Q58" s="206" t="s">
        <v>2</v>
      </c>
      <c r="R58" s="204"/>
      <c r="S58" s="204" t="s">
        <v>2</v>
      </c>
      <c r="T58" s="205"/>
      <c r="U58" s="210"/>
      <c r="V58" s="201"/>
      <c r="W58" s="202"/>
    </row>
    <row r="59" spans="1:23" ht="12.75">
      <c r="A59" s="173">
        <v>51</v>
      </c>
      <c r="B59" s="138" t="s">
        <v>250</v>
      </c>
      <c r="C59" s="203" t="s">
        <v>2</v>
      </c>
      <c r="D59" s="204"/>
      <c r="E59" s="204" t="s">
        <v>2</v>
      </c>
      <c r="F59" s="204"/>
      <c r="G59" s="204" t="s">
        <v>2</v>
      </c>
      <c r="H59" s="205"/>
      <c r="I59" s="203" t="s">
        <v>2</v>
      </c>
      <c r="J59" s="218"/>
      <c r="K59" s="204" t="s">
        <v>2</v>
      </c>
      <c r="L59" s="221"/>
      <c r="M59" s="203" t="s">
        <v>2</v>
      </c>
      <c r="N59" s="221"/>
      <c r="O59" s="206" t="s">
        <v>2</v>
      </c>
      <c r="P59" s="205"/>
      <c r="Q59" s="206" t="s">
        <v>2</v>
      </c>
      <c r="R59" s="204"/>
      <c r="S59" s="204" t="s">
        <v>2</v>
      </c>
      <c r="T59" s="205"/>
      <c r="U59" s="210"/>
      <c r="V59" s="201"/>
      <c r="W59" s="202"/>
    </row>
    <row r="60" spans="1:23" ht="14.25" customHeight="1">
      <c r="A60" s="173">
        <v>52</v>
      </c>
      <c r="B60" s="209" t="s">
        <v>251</v>
      </c>
      <c r="C60" s="203" t="s">
        <v>2</v>
      </c>
      <c r="D60" s="204"/>
      <c r="E60" s="204" t="s">
        <v>2</v>
      </c>
      <c r="F60" s="204"/>
      <c r="G60" s="204" t="s">
        <v>2</v>
      </c>
      <c r="H60" s="205"/>
      <c r="I60" s="203" t="s">
        <v>2</v>
      </c>
      <c r="J60" s="218"/>
      <c r="K60" s="204" t="s">
        <v>2</v>
      </c>
      <c r="L60" s="221"/>
      <c r="M60" s="203" t="s">
        <v>2</v>
      </c>
      <c r="N60" s="221"/>
      <c r="O60" s="206" t="s">
        <v>2</v>
      </c>
      <c r="P60" s="205"/>
      <c r="Q60" s="206" t="s">
        <v>2</v>
      </c>
      <c r="R60" s="204"/>
      <c r="S60" s="204" t="s">
        <v>2</v>
      </c>
      <c r="T60" s="205"/>
      <c r="U60" s="210"/>
      <c r="V60" s="202"/>
      <c r="W60" s="207"/>
    </row>
    <row r="61" spans="1:23" ht="12.75">
      <c r="A61" s="173">
        <v>53</v>
      </c>
      <c r="B61" s="209" t="s">
        <v>252</v>
      </c>
      <c r="C61" s="203" t="s">
        <v>2</v>
      </c>
      <c r="D61" s="204"/>
      <c r="E61" s="204" t="s">
        <v>2</v>
      </c>
      <c r="F61" s="204"/>
      <c r="G61" s="204" t="s">
        <v>2</v>
      </c>
      <c r="H61" s="205"/>
      <c r="I61" s="203" t="s">
        <v>2</v>
      </c>
      <c r="J61" s="218"/>
      <c r="K61" s="204" t="s">
        <v>2</v>
      </c>
      <c r="L61" s="221"/>
      <c r="M61" s="203" t="s">
        <v>2</v>
      </c>
      <c r="N61" s="221"/>
      <c r="O61" s="206" t="s">
        <v>2</v>
      </c>
      <c r="P61" s="205"/>
      <c r="Q61" s="206" t="s">
        <v>2</v>
      </c>
      <c r="R61" s="204"/>
      <c r="S61" s="204" t="s">
        <v>2</v>
      </c>
      <c r="T61" s="205"/>
      <c r="U61" s="210"/>
      <c r="V61" s="202"/>
      <c r="W61" s="202"/>
    </row>
    <row r="62" spans="1:23" ht="12.75">
      <c r="A62" s="173">
        <v>54</v>
      </c>
      <c r="B62" s="209" t="s">
        <v>253</v>
      </c>
      <c r="C62" s="203" t="s">
        <v>2</v>
      </c>
      <c r="D62" s="204"/>
      <c r="E62" s="204" t="s">
        <v>2</v>
      </c>
      <c r="F62" s="204"/>
      <c r="G62" s="204" t="s">
        <v>2</v>
      </c>
      <c r="H62" s="205"/>
      <c r="I62" s="203" t="s">
        <v>2</v>
      </c>
      <c r="J62" s="218"/>
      <c r="K62" s="204" t="s">
        <v>2</v>
      </c>
      <c r="L62" s="221"/>
      <c r="M62" s="203" t="s">
        <v>2</v>
      </c>
      <c r="N62" s="221"/>
      <c r="O62" s="206" t="s">
        <v>2</v>
      </c>
      <c r="P62" s="205"/>
      <c r="Q62" s="206" t="s">
        <v>2</v>
      </c>
      <c r="R62" s="204"/>
      <c r="S62" s="204" t="s">
        <v>2</v>
      </c>
      <c r="T62" s="205"/>
      <c r="U62" s="210"/>
      <c r="V62" s="201"/>
      <c r="W62" s="202"/>
    </row>
    <row r="63" spans="1:23" ht="12.75">
      <c r="A63" s="173">
        <v>55</v>
      </c>
      <c r="B63" s="209" t="s">
        <v>254</v>
      </c>
      <c r="C63" s="203" t="s">
        <v>2</v>
      </c>
      <c r="D63" s="204"/>
      <c r="E63" s="204" t="s">
        <v>2</v>
      </c>
      <c r="F63" s="204"/>
      <c r="G63" s="204"/>
      <c r="H63" s="205"/>
      <c r="I63" s="203" t="s">
        <v>2</v>
      </c>
      <c r="J63" s="218"/>
      <c r="K63" s="204"/>
      <c r="L63" s="221"/>
      <c r="M63" s="203" t="s">
        <v>2</v>
      </c>
      <c r="N63" s="221"/>
      <c r="O63" s="206"/>
      <c r="P63" s="205"/>
      <c r="Q63" s="206" t="s">
        <v>2</v>
      </c>
      <c r="R63" s="204"/>
      <c r="S63" s="204" t="s">
        <v>2</v>
      </c>
      <c r="T63" s="205"/>
      <c r="U63" s="210"/>
      <c r="V63" s="201"/>
      <c r="W63" s="202"/>
    </row>
    <row r="64" spans="1:22" ht="12.75">
      <c r="A64" s="173">
        <v>56</v>
      </c>
      <c r="B64" s="209" t="s">
        <v>255</v>
      </c>
      <c r="C64" s="203">
        <v>5</v>
      </c>
      <c r="D64" s="204"/>
      <c r="E64" s="204">
        <v>5</v>
      </c>
      <c r="F64" s="204"/>
      <c r="G64" s="204">
        <v>5</v>
      </c>
      <c r="H64" s="205"/>
      <c r="I64" s="203">
        <v>5</v>
      </c>
      <c r="J64" s="218"/>
      <c r="K64" s="204">
        <v>5</v>
      </c>
      <c r="L64" s="221"/>
      <c r="M64" s="203">
        <v>5</v>
      </c>
      <c r="N64" s="221"/>
      <c r="O64" s="206">
        <v>5</v>
      </c>
      <c r="P64" s="205"/>
      <c r="Q64" s="206">
        <v>5</v>
      </c>
      <c r="R64" s="204"/>
      <c r="S64" s="204">
        <v>5</v>
      </c>
      <c r="T64" s="205"/>
      <c r="U64" s="201"/>
      <c r="V64" s="201"/>
    </row>
    <row r="65" spans="1:20" ht="12.75">
      <c r="A65" s="173">
        <v>57</v>
      </c>
      <c r="B65" s="209" t="s">
        <v>160</v>
      </c>
      <c r="C65" s="203" t="s">
        <v>2</v>
      </c>
      <c r="D65" s="204"/>
      <c r="E65" s="204" t="s">
        <v>2</v>
      </c>
      <c r="F65" s="204"/>
      <c r="G65" s="204" t="s">
        <v>2</v>
      </c>
      <c r="H65" s="205"/>
      <c r="I65" s="203" t="s">
        <v>2</v>
      </c>
      <c r="J65" s="218"/>
      <c r="K65" s="204" t="s">
        <v>2</v>
      </c>
      <c r="L65" s="221"/>
      <c r="M65" s="203" t="s">
        <v>2</v>
      </c>
      <c r="N65" s="221"/>
      <c r="O65" s="206" t="s">
        <v>2</v>
      </c>
      <c r="P65" s="205"/>
      <c r="Q65" s="206" t="s">
        <v>2</v>
      </c>
      <c r="R65" s="204"/>
      <c r="S65" s="204" t="s">
        <v>2</v>
      </c>
      <c r="T65" s="205"/>
    </row>
    <row r="66" spans="1:20" ht="13.5" thickBot="1">
      <c r="A66" s="173">
        <v>58</v>
      </c>
      <c r="B66" s="211" t="s">
        <v>256</v>
      </c>
      <c r="C66" s="212" t="s">
        <v>2</v>
      </c>
      <c r="D66" s="213"/>
      <c r="E66" s="213" t="s">
        <v>2</v>
      </c>
      <c r="F66" s="213"/>
      <c r="G66" s="213" t="s">
        <v>2</v>
      </c>
      <c r="H66" s="214"/>
      <c r="I66" s="212"/>
      <c r="J66" s="219"/>
      <c r="K66" s="213" t="s">
        <v>2</v>
      </c>
      <c r="L66" s="222"/>
      <c r="M66" s="212"/>
      <c r="N66" s="222"/>
      <c r="O66" s="215" t="s">
        <v>2</v>
      </c>
      <c r="P66" s="214"/>
      <c r="Q66" s="215"/>
      <c r="R66" s="213"/>
      <c r="S66" s="213"/>
      <c r="T66" s="214"/>
    </row>
    <row r="67" spans="1:20" s="174" customFormat="1" ht="12.75">
      <c r="A67" s="173"/>
      <c r="B67" s="67" t="s">
        <v>172</v>
      </c>
      <c r="D67" s="175">
        <f>SUM(D9:D66)</f>
        <v>0</v>
      </c>
      <c r="F67" s="175">
        <f>SUM(F9:F66)</f>
        <v>0</v>
      </c>
      <c r="H67" s="175">
        <f>SUM(H9:H66)</f>
        <v>0</v>
      </c>
      <c r="J67" s="175">
        <f>SUM(J9:J66)</f>
        <v>12000</v>
      </c>
      <c r="L67" s="175">
        <f>SUM(L9:L66)</f>
        <v>12000</v>
      </c>
      <c r="N67" s="175">
        <f>SUM(N9:N66)</f>
        <v>12000</v>
      </c>
      <c r="P67" s="175">
        <f>SUM(P9:P66)</f>
        <v>12000</v>
      </c>
      <c r="R67" s="175">
        <f>SUM(R9:R66)</f>
        <v>12000</v>
      </c>
      <c r="T67" s="175">
        <f>SUM(T9:T66)</f>
        <v>12000</v>
      </c>
    </row>
    <row r="68" spans="1:20" s="174" customFormat="1" ht="12.75">
      <c r="A68" s="173"/>
      <c r="B68" s="176" t="s">
        <v>173</v>
      </c>
      <c r="C68" s="177"/>
      <c r="D68" s="175">
        <f>C6+D67</f>
        <v>0</v>
      </c>
      <c r="E68" s="177"/>
      <c r="F68" s="175">
        <f>E6+F67</f>
        <v>0</v>
      </c>
      <c r="G68" s="177"/>
      <c r="H68" s="175">
        <f>G6+H67</f>
        <v>0</v>
      </c>
      <c r="I68" s="177"/>
      <c r="J68" s="175">
        <f>I6+J67</f>
        <v>410000</v>
      </c>
      <c r="L68" s="175">
        <f>K6+L67</f>
        <v>359000</v>
      </c>
      <c r="N68" s="175">
        <f>M6+N67</f>
        <v>459000</v>
      </c>
      <c r="P68" s="175">
        <f>O6+P67</f>
        <v>12000</v>
      </c>
      <c r="R68" s="175">
        <f>Q6+R67</f>
        <v>12000</v>
      </c>
      <c r="T68" s="175">
        <f>S6+T67</f>
        <v>12000</v>
      </c>
    </row>
    <row r="69" ht="12.75">
      <c r="B69" s="216"/>
    </row>
    <row r="70" ht="12.75">
      <c r="B70" s="216"/>
    </row>
    <row r="73" spans="2:4" ht="12.75" hidden="1" outlineLevel="1">
      <c r="B73" s="223" t="s">
        <v>206</v>
      </c>
      <c r="C73" s="174"/>
      <c r="D73" s="175">
        <v>2000</v>
      </c>
    </row>
    <row r="74" spans="2:4" ht="12.75" hidden="1" outlineLevel="1">
      <c r="B74" s="67" t="s">
        <v>242</v>
      </c>
      <c r="C74" s="174" t="s">
        <v>257</v>
      </c>
      <c r="D74" s="175">
        <v>10000</v>
      </c>
    </row>
    <row r="75" ht="12.75" hidden="1" outlineLevel="1"/>
    <row r="76" ht="12.75" hidden="1" outlineLevel="1"/>
    <row r="77" ht="12.75" hidden="1" outlineLevel="1"/>
    <row r="78" ht="12.75" hidden="1" outlineLevel="1"/>
    <row r="79" ht="12.75" hidden="1" outlineLevel="1"/>
    <row r="80" ht="12.75" hidden="1" outlineLevel="1"/>
    <row r="81" ht="12.75" hidden="1" outlineLevel="1"/>
    <row r="82" ht="12.75" collapsed="1"/>
  </sheetData>
  <sheetProtection/>
  <mergeCells count="41">
    <mergeCell ref="Q6:R6"/>
    <mergeCell ref="S6:T6"/>
    <mergeCell ref="C2:H2"/>
    <mergeCell ref="I2:L2"/>
    <mergeCell ref="M2:N2"/>
    <mergeCell ref="O2:P2"/>
    <mergeCell ref="Q5:R5"/>
    <mergeCell ref="S5:T5"/>
    <mergeCell ref="Q4:R4"/>
    <mergeCell ref="I4:J4"/>
    <mergeCell ref="K6:L6"/>
    <mergeCell ref="O6:P6"/>
    <mergeCell ref="C5:D5"/>
    <mergeCell ref="E5:F5"/>
    <mergeCell ref="C4:D4"/>
    <mergeCell ref="E4:F4"/>
    <mergeCell ref="K5:L5"/>
    <mergeCell ref="O5:P5"/>
    <mergeCell ref="K4:L4"/>
    <mergeCell ref="O4:P4"/>
    <mergeCell ref="C3:D3"/>
    <mergeCell ref="E3:F3"/>
    <mergeCell ref="C6:D6"/>
    <mergeCell ref="E6:F6"/>
    <mergeCell ref="G6:H6"/>
    <mergeCell ref="M6:N6"/>
    <mergeCell ref="I6:J6"/>
    <mergeCell ref="O3:P3"/>
    <mergeCell ref="G4:H4"/>
    <mergeCell ref="G5:H5"/>
    <mergeCell ref="M5:N5"/>
    <mergeCell ref="I5:J5"/>
    <mergeCell ref="S3:T3"/>
    <mergeCell ref="Q2:T2"/>
    <mergeCell ref="M4:N4"/>
    <mergeCell ref="S4:T4"/>
    <mergeCell ref="G3:H3"/>
    <mergeCell ref="M3:N3"/>
    <mergeCell ref="I3:J3"/>
    <mergeCell ref="K3:L3"/>
    <mergeCell ref="Q3:R3"/>
  </mergeCells>
  <printOptions/>
  <pageMargins left="0.49" right="0.21" top="0.32" bottom="0.38" header="0.18" footer="0.2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УГК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Воронцов</dc:creator>
  <cp:keywords/>
  <dc:description/>
  <cp:lastModifiedBy>Андрей</cp:lastModifiedBy>
  <cp:lastPrinted>2010-09-03T08:30:02Z</cp:lastPrinted>
  <dcterms:created xsi:type="dcterms:W3CDTF">2007-06-02T05:36:19Z</dcterms:created>
  <dcterms:modified xsi:type="dcterms:W3CDTF">2010-12-16T08:34:55Z</dcterms:modified>
  <cp:category/>
  <cp:version/>
  <cp:contentType/>
  <cp:contentStatus/>
</cp:coreProperties>
</file>